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PBCR17s" sheetId="1" r:id="rId1"/>
    <sheet name="PBCr171203s" sheetId="2" r:id="rId2"/>
    <sheet name="TOP 6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<sst xmlns="http://schemas.openxmlformats.org/spreadsheetml/2006/main" count="313" uniqueCount="152">
  <si>
    <t>PBČR 2017</t>
  </si>
  <si>
    <t>Počet startů</t>
  </si>
  <si>
    <r>
      <t>Součet bodů(</t>
    </r>
    <r>
      <rPr>
        <sz val="8"/>
        <rFont val="Formata"/>
        <family val="0"/>
      </rPr>
      <t>zap. 10)</t>
    </r>
  </si>
  <si>
    <t>Průměr</t>
  </si>
  <si>
    <t>Prolog-Silvestr</t>
  </si>
  <si>
    <t>Hala JN</t>
  </si>
  <si>
    <t>P3-Úpice, 10</t>
  </si>
  <si>
    <t>Štěpánka, MB</t>
  </si>
  <si>
    <t>Bakov. půlmar.</t>
  </si>
  <si>
    <t>Staropacký kros</t>
  </si>
  <si>
    <t>Železňák-Cidl.</t>
  </si>
  <si>
    <t>Vrchlabský kros</t>
  </si>
  <si>
    <t>Kalich</t>
  </si>
  <si>
    <t>P3-Vrchlabí Strážné</t>
  </si>
  <si>
    <t>Peřimovská X</t>
  </si>
  <si>
    <t>Popelka 2017</t>
  </si>
  <si>
    <t>Lhota u SM</t>
  </si>
  <si>
    <t>P3-Hradecký kros</t>
  </si>
  <si>
    <t>Pecka  kros</t>
  </si>
  <si>
    <t>BLH-Lužany</t>
  </si>
  <si>
    <t>P3-Ještědka</t>
  </si>
  <si>
    <t>Butovský kros</t>
  </si>
  <si>
    <t>P3-Rokyt.Dvoračky</t>
  </si>
  <si>
    <t>Šachty-Štěpánka</t>
  </si>
  <si>
    <t>Pojiz. Kros</t>
  </si>
  <si>
    <t>Sokol</t>
  </si>
  <si>
    <t>Studenec</t>
  </si>
  <si>
    <t>Eleven půlmar. ČR</t>
  </si>
  <si>
    <t>P3-Žalý</t>
  </si>
  <si>
    <t>2hrady</t>
  </si>
  <si>
    <t>Huť</t>
  </si>
  <si>
    <r>
      <t xml:space="preserve">Hodinovka </t>
    </r>
    <r>
      <rPr>
        <sz val="9"/>
        <rFont val="Formata"/>
        <family val="0"/>
      </rPr>
      <t>Jilemnice</t>
    </r>
  </si>
  <si>
    <t>Hruštice</t>
  </si>
  <si>
    <t>P3 Úpice-Dl.záh</t>
  </si>
  <si>
    <t>Brada</t>
  </si>
  <si>
    <t>Běžec/startujících</t>
  </si>
  <si>
    <t>Čivrný Jiří</t>
  </si>
  <si>
    <t>Vacarda Vladimír</t>
  </si>
  <si>
    <t>Jantsch Víťa</t>
  </si>
  <si>
    <t>Čermák Jiří</t>
  </si>
  <si>
    <t>Javůrek Jiří</t>
  </si>
  <si>
    <t>Trejbal Karel</t>
  </si>
  <si>
    <t>Brunclík Ivo</t>
  </si>
  <si>
    <t>Vrabec Milan</t>
  </si>
  <si>
    <t>Matějka Milan</t>
  </si>
  <si>
    <t>Dvořák Ladislav</t>
  </si>
  <si>
    <t>Kučera Petr</t>
  </si>
  <si>
    <t>Berka Martin</t>
  </si>
  <si>
    <t>Háze Martin</t>
  </si>
  <si>
    <t>Roštejnský Michal</t>
  </si>
  <si>
    <t>Šír Václav</t>
  </si>
  <si>
    <t>Groh Stanislav</t>
  </si>
  <si>
    <t>Strouhal Zdeněk</t>
  </si>
  <si>
    <t>Hrazdíra Jan</t>
  </si>
  <si>
    <t>Krajč Zdeněk</t>
  </si>
  <si>
    <t>Pullman Miroslav</t>
  </si>
  <si>
    <t>Louda Petr</t>
  </si>
  <si>
    <t>Plíhal Jan</t>
  </si>
  <si>
    <t>Bém František</t>
  </si>
  <si>
    <t>Menšík Jan</t>
  </si>
  <si>
    <t>Brádle Václav</t>
  </si>
  <si>
    <t>Šteinc Ludvík</t>
  </si>
  <si>
    <t>Šikola Jiří</t>
  </si>
  <si>
    <t>Pivrnec Petr</t>
  </si>
  <si>
    <t>Tomsa Pavel</t>
  </si>
  <si>
    <t>Berka Milan</t>
  </si>
  <si>
    <t>T O P    6</t>
  </si>
  <si>
    <t>PaBČR 1985-2017</t>
  </si>
  <si>
    <t>ročník</t>
  </si>
  <si>
    <t>HAVEL</t>
  </si>
  <si>
    <t>VAVŘICH</t>
  </si>
  <si>
    <t>KRAUSE</t>
  </si>
  <si>
    <t xml:space="preserve">Hejduk </t>
  </si>
  <si>
    <t>Staněk</t>
  </si>
  <si>
    <t>Šmucr M.</t>
  </si>
  <si>
    <t>VYHLÍDKA</t>
  </si>
  <si>
    <t>NOVÁK Z.</t>
  </si>
  <si>
    <t>Jíra</t>
  </si>
  <si>
    <t>Jedlička</t>
  </si>
  <si>
    <t>Mišurec</t>
  </si>
  <si>
    <t>BULVA</t>
  </si>
  <si>
    <t>Novák Z.</t>
  </si>
  <si>
    <t>JÍRA</t>
  </si>
  <si>
    <t>Pařík</t>
  </si>
  <si>
    <t>Vavřač</t>
  </si>
  <si>
    <t>ZACHARDA</t>
  </si>
  <si>
    <t>Vyhlídka</t>
  </si>
  <si>
    <t>MIŠUREC</t>
  </si>
  <si>
    <t>HONZÁK</t>
  </si>
  <si>
    <t>Urbánek</t>
  </si>
  <si>
    <t>Hlusička</t>
  </si>
  <si>
    <t>Paldus</t>
  </si>
  <si>
    <t>HLUSIČKA</t>
  </si>
  <si>
    <t>SMITKA</t>
  </si>
  <si>
    <t>Novák</t>
  </si>
  <si>
    <t>Bažant</t>
  </si>
  <si>
    <t>Šteinc</t>
  </si>
  <si>
    <t>VÁCHA</t>
  </si>
  <si>
    <t>Kadavý J.</t>
  </si>
  <si>
    <t>Plíhal</t>
  </si>
  <si>
    <t>Bém</t>
  </si>
  <si>
    <t>Jantsch</t>
  </si>
  <si>
    <t>JANTSCH</t>
  </si>
  <si>
    <t>URBÁNEK</t>
  </si>
  <si>
    <t>Brunclík</t>
  </si>
  <si>
    <t>Kazda</t>
  </si>
  <si>
    <t>Novák T.</t>
  </si>
  <si>
    <t>LENČA</t>
  </si>
  <si>
    <t>Trejbal</t>
  </si>
  <si>
    <t>PLÍHAL</t>
  </si>
  <si>
    <t>Javůrek</t>
  </si>
  <si>
    <t>JAVŮREK</t>
  </si>
  <si>
    <t>Buřil</t>
  </si>
  <si>
    <t>Dědeček</t>
  </si>
  <si>
    <t>Kučera</t>
  </si>
  <si>
    <t>ŠTEINC</t>
  </si>
  <si>
    <t>TREJBAL</t>
  </si>
  <si>
    <t>Kynčl</t>
  </si>
  <si>
    <t>Pivrnec</t>
  </si>
  <si>
    <t>Brádle</t>
  </si>
  <si>
    <t>KOHOUT</t>
  </si>
  <si>
    <t>Šír</t>
  </si>
  <si>
    <t>Jahoda</t>
  </si>
  <si>
    <t>Vacarda</t>
  </si>
  <si>
    <t>VAVRUŠKA</t>
  </si>
  <si>
    <t>Dvořák</t>
  </si>
  <si>
    <t>LOUDA</t>
  </si>
  <si>
    <t>Jakoubek</t>
  </si>
  <si>
    <t>VACARDA</t>
  </si>
  <si>
    <t>VEJNAR</t>
  </si>
  <si>
    <t>ŠÍR</t>
  </si>
  <si>
    <t>ROŠTEJNSKÝ</t>
  </si>
  <si>
    <t>Groh</t>
  </si>
  <si>
    <t>ČIVRNÝ J.ml.</t>
  </si>
  <si>
    <t>Čermák</t>
  </si>
  <si>
    <t>Trať 5km:</t>
  </si>
  <si>
    <t>GP</t>
  </si>
  <si>
    <t>1.X.17</t>
  </si>
  <si>
    <t>Huť-Br.-H.</t>
  </si>
  <si>
    <t>4.X.17</t>
  </si>
  <si>
    <t>Jilemnická hodinovka</t>
  </si>
  <si>
    <t>15km:</t>
  </si>
  <si>
    <t>10km:</t>
  </si>
  <si>
    <t>5.11.'17</t>
  </si>
  <si>
    <t>body</t>
  </si>
  <si>
    <t>přepoč.</t>
  </si>
  <si>
    <t>čas</t>
  </si>
  <si>
    <t>koef.</t>
  </si>
  <si>
    <t>r.</t>
  </si>
  <si>
    <t>Běžec</t>
  </si>
  <si>
    <t>3.12.'17</t>
  </si>
  <si>
    <t>Mikulášský běh BRADA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</si>
</sst>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  <numFmt numFmtId="166" formatCode="0.000"/>
    <numFmt numFmtId="167" formatCode="h:mm:ss;@"/>
  </numFmts>
  <fonts count="55">
    <font>
      <sz val="10"/>
      <name val="Formata"/>
      <family val="0"/>
    </font>
    <font>
      <sz val="11"/>
      <color indexed="8"/>
      <name val="Calibri"/>
      <family val="2"/>
    </font>
    <font>
      <sz val="16"/>
      <name val="Formata"/>
      <family val="0"/>
    </font>
    <font>
      <sz val="8"/>
      <name val="Formata"/>
      <family val="0"/>
    </font>
    <font>
      <b/>
      <sz val="10"/>
      <name val="Formata"/>
      <family val="0"/>
    </font>
    <font>
      <sz val="9"/>
      <name val="Formata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trike/>
      <sz val="8"/>
      <name val="Formata"/>
      <family val="0"/>
    </font>
    <font>
      <b/>
      <strike/>
      <sz val="8"/>
      <name val="Formata"/>
      <family val="0"/>
    </font>
    <font>
      <sz val="10"/>
      <color indexed="8"/>
      <name val="Times New Roman CE"/>
      <family val="1"/>
    </font>
    <font>
      <sz val="10"/>
      <color indexed="8"/>
      <name val="Formata"/>
      <family val="0"/>
    </font>
    <font>
      <sz val="24"/>
      <name val="Formata"/>
      <family val="0"/>
    </font>
    <font>
      <sz val="20"/>
      <name val="Formata"/>
      <family val="0"/>
    </font>
    <font>
      <b/>
      <sz val="18"/>
      <name val="Formata"/>
      <family val="0"/>
    </font>
    <font>
      <sz val="12"/>
      <name val="Formata"/>
      <family val="0"/>
    </font>
    <font>
      <sz val="11"/>
      <name val="Formata"/>
      <family val="0"/>
    </font>
    <font>
      <sz val="18"/>
      <name val="Formata"/>
      <family val="0"/>
    </font>
    <font>
      <b/>
      <sz val="12"/>
      <name val="Formata"/>
      <family val="0"/>
    </font>
    <font>
      <sz val="10"/>
      <name val="Arial"/>
      <family val="2"/>
    </font>
    <font>
      <b/>
      <sz val="11"/>
      <name val="Format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textRotation="46"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0" fontId="4" fillId="0" borderId="0" xfId="0" applyFont="1" applyAlignment="1">
      <alignment textRotation="90"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7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0" fontId="21" fillId="0" borderId="0" xfId="0" applyFont="1" applyAlignment="1">
      <alignment/>
    </xf>
    <xf numFmtId="167" fontId="0" fillId="0" borderId="0" xfId="0" applyNumberFormat="1" applyAlignment="1">
      <alignment horizontal="right"/>
    </xf>
    <xf numFmtId="166" fontId="0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="120" zoomScaleNormal="120" zoomScalePageLayoutView="0" workbookViewId="0" topLeftCell="A1">
      <selection activeCell="B3" sqref="B3"/>
    </sheetView>
  </sheetViews>
  <sheetFormatPr defaultColWidth="3.375" defaultRowHeight="12.75"/>
  <cols>
    <col min="1" max="1" width="15.75390625" style="0" customWidth="1"/>
    <col min="2" max="3" width="3.375" style="0" customWidth="1"/>
    <col min="4" max="4" width="4.875" style="0" customWidth="1"/>
    <col min="5" max="5" width="4.625" style="0" customWidth="1"/>
    <col min="6" max="36" width="3.375" style="0" customWidth="1"/>
    <col min="37" max="37" width="2.875" style="0" customWidth="1"/>
    <col min="38" max="39" width="3.125" style="0" customWidth="1"/>
    <col min="40" max="254" width="9.125" style="0" customWidth="1"/>
    <col min="255" max="255" width="15.75390625" style="0" customWidth="1"/>
  </cols>
  <sheetData>
    <row r="1" spans="1:36" ht="99" customHeight="1">
      <c r="A1" s="1" t="s">
        <v>0</v>
      </c>
      <c r="B1" s="2"/>
      <c r="C1" s="3" t="s">
        <v>1</v>
      </c>
      <c r="D1" s="4" t="s">
        <v>2</v>
      </c>
      <c r="E1" s="3" t="s">
        <v>3</v>
      </c>
      <c r="F1" s="4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4" t="s">
        <v>13</v>
      </c>
      <c r="P1" s="5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5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5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</row>
    <row r="2" spans="1:36" ht="12.75">
      <c r="A2" s="6" t="s">
        <v>35</v>
      </c>
      <c r="B2" s="2">
        <f>COUNT(B4:B33)</f>
        <v>30</v>
      </c>
      <c r="C2" s="7"/>
      <c r="D2" s="7"/>
      <c r="E2" s="8">
        <f>AVERAGE(F2:AJ2)</f>
        <v>8.064516129032258</v>
      </c>
      <c r="F2" s="2">
        <f aca="true" t="shared" si="0" ref="F2:AJ2">COUNT(F4:F33)</f>
        <v>11</v>
      </c>
      <c r="G2" s="2">
        <f t="shared" si="0"/>
        <v>10</v>
      </c>
      <c r="H2" s="2">
        <f t="shared" si="0"/>
        <v>10</v>
      </c>
      <c r="I2" s="2">
        <f t="shared" si="0"/>
        <v>6</v>
      </c>
      <c r="J2" s="2">
        <f t="shared" si="0"/>
        <v>2</v>
      </c>
      <c r="K2" s="2">
        <f t="shared" si="0"/>
        <v>8</v>
      </c>
      <c r="L2" s="2">
        <f t="shared" si="0"/>
        <v>11</v>
      </c>
      <c r="M2" s="2">
        <f t="shared" si="0"/>
        <v>9</v>
      </c>
      <c r="N2" s="2">
        <f t="shared" si="0"/>
        <v>10</v>
      </c>
      <c r="O2" s="2">
        <f t="shared" si="0"/>
        <v>8</v>
      </c>
      <c r="P2" s="2">
        <f t="shared" si="0"/>
        <v>16</v>
      </c>
      <c r="Q2" s="2">
        <f t="shared" si="0"/>
        <v>8</v>
      </c>
      <c r="R2" s="2">
        <f t="shared" si="0"/>
        <v>9</v>
      </c>
      <c r="S2" s="2">
        <f t="shared" si="0"/>
        <v>8</v>
      </c>
      <c r="T2" s="2">
        <f t="shared" si="0"/>
        <v>7</v>
      </c>
      <c r="U2" s="2">
        <f t="shared" si="0"/>
        <v>12</v>
      </c>
      <c r="V2" s="2">
        <f t="shared" si="0"/>
        <v>11</v>
      </c>
      <c r="W2" s="2">
        <f t="shared" si="0"/>
        <v>9</v>
      </c>
      <c r="X2" s="2">
        <f t="shared" si="0"/>
        <v>6</v>
      </c>
      <c r="Y2" s="2">
        <f t="shared" si="0"/>
        <v>7</v>
      </c>
      <c r="Z2" s="2">
        <f t="shared" si="0"/>
        <v>7</v>
      </c>
      <c r="AA2" s="2">
        <f t="shared" si="0"/>
        <v>12</v>
      </c>
      <c r="AB2" s="2">
        <f t="shared" si="0"/>
        <v>9</v>
      </c>
      <c r="AC2" s="2">
        <f t="shared" si="0"/>
        <v>2</v>
      </c>
      <c r="AD2" s="2">
        <f t="shared" si="0"/>
        <v>6</v>
      </c>
      <c r="AE2" s="2">
        <f t="shared" si="0"/>
        <v>5</v>
      </c>
      <c r="AF2" s="2">
        <f t="shared" si="0"/>
        <v>8</v>
      </c>
      <c r="AG2" s="2">
        <f t="shared" si="0"/>
        <v>5</v>
      </c>
      <c r="AH2" s="2">
        <f t="shared" si="0"/>
        <v>9</v>
      </c>
      <c r="AI2" s="2">
        <f t="shared" si="0"/>
        <v>6</v>
      </c>
      <c r="AJ2" s="2">
        <f t="shared" si="0"/>
        <v>3</v>
      </c>
    </row>
    <row r="3" spans="1:5" ht="5.25" customHeight="1">
      <c r="A3" s="9"/>
      <c r="B3" s="10"/>
      <c r="C3" s="10"/>
      <c r="D3" s="10"/>
      <c r="E3" s="10"/>
    </row>
    <row r="4" spans="1:32" ht="12.75" customHeight="1">
      <c r="A4" s="11" t="s">
        <v>36</v>
      </c>
      <c r="B4" s="12">
        <v>80</v>
      </c>
      <c r="C4" s="10">
        <f>COUNT(F4:AH4)</f>
        <v>12</v>
      </c>
      <c r="D4" s="13">
        <f>SUM(F4:AB4)-65</f>
        <v>697</v>
      </c>
      <c r="E4" s="8">
        <f>AVERAGE(F4:AF4)</f>
        <v>68.41666666666667</v>
      </c>
      <c r="F4" s="14">
        <v>70</v>
      </c>
      <c r="I4" s="14">
        <v>70</v>
      </c>
      <c r="K4" s="14">
        <v>70</v>
      </c>
      <c r="L4" s="2"/>
      <c r="M4" s="2"/>
      <c r="N4" s="2"/>
      <c r="O4" s="2"/>
      <c r="P4">
        <v>67</v>
      </c>
      <c r="R4" s="14">
        <v>70</v>
      </c>
      <c r="U4" s="14">
        <v>70</v>
      </c>
      <c r="W4" s="14">
        <v>70</v>
      </c>
      <c r="Y4" s="15">
        <v>65</v>
      </c>
      <c r="Z4" s="14">
        <v>70</v>
      </c>
      <c r="AA4" s="14">
        <v>70</v>
      </c>
      <c r="AB4" s="14">
        <v>70</v>
      </c>
      <c r="AF4" s="15">
        <v>59</v>
      </c>
    </row>
    <row r="5" spans="1:35" ht="12.75">
      <c r="A5" s="11" t="s">
        <v>37</v>
      </c>
      <c r="B5" s="10">
        <v>59</v>
      </c>
      <c r="C5" s="10">
        <f>COUNT(F5:AI5)</f>
        <v>17</v>
      </c>
      <c r="D5" s="13">
        <f>SUM(F5:AH5)-59-60-60-61-61-67</f>
        <v>682</v>
      </c>
      <c r="E5" s="8">
        <f>AVERAGE(F5:AH5)</f>
        <v>65.625</v>
      </c>
      <c r="G5">
        <v>67</v>
      </c>
      <c r="H5">
        <v>67</v>
      </c>
      <c r="K5" s="2"/>
      <c r="L5">
        <v>67</v>
      </c>
      <c r="M5" s="2"/>
      <c r="N5" s="2"/>
      <c r="O5" s="15">
        <v>59</v>
      </c>
      <c r="P5" s="2"/>
      <c r="S5" s="15">
        <v>61</v>
      </c>
      <c r="V5" s="16">
        <v>61</v>
      </c>
      <c r="X5" s="15">
        <v>60</v>
      </c>
      <c r="Y5">
        <v>67</v>
      </c>
      <c r="AA5">
        <v>67</v>
      </c>
      <c r="AB5">
        <v>67</v>
      </c>
      <c r="AC5" s="14">
        <v>70</v>
      </c>
      <c r="AD5" s="15">
        <v>60</v>
      </c>
      <c r="AE5" s="15">
        <v>67</v>
      </c>
      <c r="AF5" s="14">
        <v>70</v>
      </c>
      <c r="AG5" s="14">
        <v>70</v>
      </c>
      <c r="AH5" s="14">
        <v>70</v>
      </c>
      <c r="AI5" s="15">
        <v>60</v>
      </c>
    </row>
    <row r="6" spans="1:34" ht="12.75">
      <c r="A6" s="11" t="s">
        <v>38</v>
      </c>
      <c r="B6" s="12">
        <v>35</v>
      </c>
      <c r="C6" s="10">
        <f>COUNT(F6:AI6)</f>
        <v>13</v>
      </c>
      <c r="D6" s="13">
        <f>SUM(F6:AH6)-59-59-60</f>
        <v>668</v>
      </c>
      <c r="E6" s="8">
        <f>AVERAGE(F6:AH6)</f>
        <v>65.07692307692308</v>
      </c>
      <c r="G6">
        <v>63</v>
      </c>
      <c r="H6">
        <v>63</v>
      </c>
      <c r="L6" s="14">
        <v>70</v>
      </c>
      <c r="M6" s="2"/>
      <c r="P6">
        <v>65</v>
      </c>
      <c r="S6" s="14">
        <v>65</v>
      </c>
      <c r="T6" s="14">
        <v>70</v>
      </c>
      <c r="U6" s="14">
        <v>70</v>
      </c>
      <c r="V6" s="15">
        <v>59</v>
      </c>
      <c r="AA6" s="15">
        <v>59</v>
      </c>
      <c r="AB6">
        <v>65</v>
      </c>
      <c r="AC6" s="15">
        <v>60</v>
      </c>
      <c r="AF6">
        <v>67</v>
      </c>
      <c r="AH6" s="14">
        <v>70</v>
      </c>
    </row>
    <row r="7" spans="1:36" ht="12.75">
      <c r="A7" s="9" t="s">
        <v>39</v>
      </c>
      <c r="B7" s="10">
        <v>74</v>
      </c>
      <c r="C7" s="10">
        <f aca="true" t="shared" si="1" ref="C7:C25">COUNT(F7:AJ7)</f>
        <v>17</v>
      </c>
      <c r="D7" s="13">
        <f>SUM(L7:AJ7)-58-58-60-60-58-60</f>
        <v>647</v>
      </c>
      <c r="E7" s="8">
        <f>AVERAGE(F7:AJ7)</f>
        <v>62.411764705882355</v>
      </c>
      <c r="F7" s="15">
        <v>60</v>
      </c>
      <c r="L7">
        <v>61</v>
      </c>
      <c r="N7">
        <v>61</v>
      </c>
      <c r="O7" s="15">
        <v>60</v>
      </c>
      <c r="P7" s="15">
        <v>58</v>
      </c>
      <c r="Q7">
        <v>67</v>
      </c>
      <c r="R7">
        <v>67</v>
      </c>
      <c r="T7">
        <v>67</v>
      </c>
      <c r="U7">
        <v>65</v>
      </c>
      <c r="V7" s="15">
        <v>60</v>
      </c>
      <c r="W7">
        <v>67</v>
      </c>
      <c r="AA7">
        <v>61</v>
      </c>
      <c r="AB7" s="15">
        <v>60</v>
      </c>
      <c r="AD7" s="15">
        <v>58</v>
      </c>
      <c r="AH7">
        <v>61</v>
      </c>
      <c r="AI7" s="15">
        <v>58</v>
      </c>
      <c r="AJ7" s="14">
        <v>70</v>
      </c>
    </row>
    <row r="8" spans="1:35" ht="12.75">
      <c r="A8" s="9" t="s">
        <v>40</v>
      </c>
      <c r="B8" s="12">
        <v>48</v>
      </c>
      <c r="C8" s="10">
        <f t="shared" si="1"/>
        <v>12</v>
      </c>
      <c r="D8" s="13">
        <f>SUM(F8:AH8)-58</f>
        <v>626</v>
      </c>
      <c r="E8" s="8">
        <f aca="true" t="shared" si="2" ref="E8:E27">AVERAGE(F8:AJ8)</f>
        <v>61.916666666666664</v>
      </c>
      <c r="H8" s="2">
        <v>65</v>
      </c>
      <c r="M8">
        <v>67</v>
      </c>
      <c r="O8">
        <v>63</v>
      </c>
      <c r="P8">
        <v>63</v>
      </c>
      <c r="S8">
        <v>63</v>
      </c>
      <c r="V8" s="2">
        <v>60</v>
      </c>
      <c r="X8" s="15">
        <v>58</v>
      </c>
      <c r="AA8">
        <v>60</v>
      </c>
      <c r="AB8">
        <v>61</v>
      </c>
      <c r="AD8">
        <v>59</v>
      </c>
      <c r="AH8">
        <v>65</v>
      </c>
      <c r="AI8" s="15">
        <v>59</v>
      </c>
    </row>
    <row r="9" spans="1:36" ht="12.75">
      <c r="A9" s="17" t="s">
        <v>41</v>
      </c>
      <c r="B9" s="10">
        <v>51</v>
      </c>
      <c r="C9" s="10">
        <f>COUNT(F9:AJ9)</f>
        <v>26</v>
      </c>
      <c r="D9" s="13">
        <f>SUM(I9:AJ9)-51-55-56-56-57-57-57-59-59-60-60-60-57</f>
        <v>626</v>
      </c>
      <c r="E9" s="8">
        <f t="shared" si="2"/>
        <v>59.30769230769231</v>
      </c>
      <c r="F9" s="15">
        <v>58</v>
      </c>
      <c r="G9" s="15">
        <v>58</v>
      </c>
      <c r="H9" s="15">
        <v>56</v>
      </c>
      <c r="I9" s="2">
        <v>61</v>
      </c>
      <c r="J9" s="2"/>
      <c r="K9" s="15">
        <v>59</v>
      </c>
      <c r="L9" s="15">
        <v>59</v>
      </c>
      <c r="M9" s="2">
        <v>61</v>
      </c>
      <c r="N9" s="15">
        <v>56</v>
      </c>
      <c r="O9" s="15">
        <v>57</v>
      </c>
      <c r="P9" s="15">
        <v>51</v>
      </c>
      <c r="Q9" s="15">
        <v>60</v>
      </c>
      <c r="R9" s="2">
        <v>65</v>
      </c>
      <c r="T9" s="15">
        <v>60</v>
      </c>
      <c r="U9">
        <v>61</v>
      </c>
      <c r="V9" s="15">
        <v>56</v>
      </c>
      <c r="W9">
        <v>61</v>
      </c>
      <c r="Y9" s="15">
        <v>60</v>
      </c>
      <c r="Z9">
        <v>61</v>
      </c>
      <c r="AA9" s="15">
        <v>55</v>
      </c>
      <c r="AB9" s="15">
        <v>57</v>
      </c>
      <c r="AD9" s="15">
        <v>57</v>
      </c>
      <c r="AE9">
        <v>61</v>
      </c>
      <c r="AF9">
        <v>61</v>
      </c>
      <c r="AG9">
        <v>67</v>
      </c>
      <c r="AI9" s="15">
        <v>57</v>
      </c>
      <c r="AJ9">
        <v>67</v>
      </c>
    </row>
    <row r="10" spans="1:35" ht="12.75">
      <c r="A10" s="9" t="s">
        <v>42</v>
      </c>
      <c r="B10" s="12">
        <v>58</v>
      </c>
      <c r="C10" s="10">
        <f t="shared" si="1"/>
        <v>18</v>
      </c>
      <c r="D10" s="13">
        <f>SUM(K10:AG10)-56-56-57-58-58-58-58</f>
        <v>623</v>
      </c>
      <c r="E10" s="8">
        <f t="shared" si="2"/>
        <v>60</v>
      </c>
      <c r="K10">
        <v>61</v>
      </c>
      <c r="L10">
        <v>58</v>
      </c>
      <c r="M10">
        <v>60</v>
      </c>
      <c r="N10">
        <v>60</v>
      </c>
      <c r="O10" s="15">
        <v>58</v>
      </c>
      <c r="P10" s="2"/>
      <c r="T10">
        <v>65</v>
      </c>
      <c r="U10">
        <v>60</v>
      </c>
      <c r="V10" s="15">
        <v>58</v>
      </c>
      <c r="W10">
        <v>63</v>
      </c>
      <c r="X10" s="15">
        <v>57</v>
      </c>
      <c r="Y10">
        <v>61</v>
      </c>
      <c r="Z10">
        <v>63</v>
      </c>
      <c r="AA10" s="15">
        <v>56</v>
      </c>
      <c r="AB10" s="15">
        <v>58</v>
      </c>
      <c r="AD10" s="15">
        <v>56</v>
      </c>
      <c r="AE10">
        <v>65</v>
      </c>
      <c r="AG10">
        <v>65</v>
      </c>
      <c r="AI10" s="15">
        <v>56</v>
      </c>
    </row>
    <row r="11" spans="1:36" ht="12.75">
      <c r="A11" s="9" t="s">
        <v>43</v>
      </c>
      <c r="B11" s="12">
        <v>60</v>
      </c>
      <c r="C11" s="10">
        <f t="shared" si="1"/>
        <v>14</v>
      </c>
      <c r="D11" s="13">
        <f>SUM(H11:AJ11)-54-57</f>
        <v>622</v>
      </c>
      <c r="E11" s="8">
        <f t="shared" si="2"/>
        <v>60.5</v>
      </c>
      <c r="F11" s="15">
        <v>57</v>
      </c>
      <c r="G11" s="15">
        <v>57</v>
      </c>
      <c r="H11">
        <v>57</v>
      </c>
      <c r="I11" s="2">
        <v>63</v>
      </c>
      <c r="J11" s="2">
        <v>67</v>
      </c>
      <c r="L11">
        <v>60</v>
      </c>
      <c r="M11">
        <v>65</v>
      </c>
      <c r="P11" s="15">
        <v>54</v>
      </c>
      <c r="R11">
        <v>67</v>
      </c>
      <c r="S11">
        <v>58</v>
      </c>
      <c r="T11">
        <v>61</v>
      </c>
      <c r="V11" s="15">
        <v>57</v>
      </c>
      <c r="W11">
        <v>59</v>
      </c>
      <c r="AJ11">
        <v>65</v>
      </c>
    </row>
    <row r="12" spans="1:34" ht="12.75">
      <c r="A12" s="9" t="s">
        <v>44</v>
      </c>
      <c r="B12" s="12">
        <v>56</v>
      </c>
      <c r="C12" s="10">
        <f t="shared" si="1"/>
        <v>14</v>
      </c>
      <c r="D12" s="13">
        <f>SUM(F12:AH12)-53-56-57-57</f>
        <v>605</v>
      </c>
      <c r="E12" s="8">
        <f t="shared" si="2"/>
        <v>59.142857142857146</v>
      </c>
      <c r="F12">
        <v>59</v>
      </c>
      <c r="G12" s="2">
        <v>59</v>
      </c>
      <c r="H12">
        <v>58</v>
      </c>
      <c r="I12" s="2">
        <v>60</v>
      </c>
      <c r="J12" s="14">
        <v>70</v>
      </c>
      <c r="L12" s="15">
        <v>57</v>
      </c>
      <c r="M12">
        <v>58</v>
      </c>
      <c r="P12" s="15">
        <v>53</v>
      </c>
      <c r="R12">
        <v>63</v>
      </c>
      <c r="S12" s="15">
        <v>56</v>
      </c>
      <c r="U12" s="15">
        <v>57</v>
      </c>
      <c r="W12">
        <v>60</v>
      </c>
      <c r="Z12">
        <v>59</v>
      </c>
      <c r="AH12">
        <v>59</v>
      </c>
    </row>
    <row r="13" spans="1:33" ht="12.75">
      <c r="A13" s="9" t="s">
        <v>45</v>
      </c>
      <c r="B13" s="2">
        <v>48</v>
      </c>
      <c r="C13" s="10">
        <f t="shared" si="1"/>
        <v>12</v>
      </c>
      <c r="D13" s="13">
        <f>SUM(F13:AG13)-55-56</f>
        <v>584</v>
      </c>
      <c r="E13" s="8">
        <f t="shared" si="2"/>
        <v>57.916666666666664</v>
      </c>
      <c r="F13" s="2">
        <v>56</v>
      </c>
      <c r="G13" s="15">
        <v>56</v>
      </c>
      <c r="K13">
        <v>58</v>
      </c>
      <c r="L13" s="15">
        <v>55</v>
      </c>
      <c r="M13" s="2"/>
      <c r="N13" s="2">
        <v>57</v>
      </c>
      <c r="O13" s="2"/>
      <c r="P13" s="2"/>
      <c r="R13">
        <v>61</v>
      </c>
      <c r="T13">
        <v>59</v>
      </c>
      <c r="U13">
        <v>56</v>
      </c>
      <c r="W13">
        <v>57</v>
      </c>
      <c r="Y13">
        <v>59</v>
      </c>
      <c r="AF13">
        <v>60</v>
      </c>
      <c r="AG13">
        <v>61</v>
      </c>
    </row>
    <row r="14" spans="1:31" ht="12.75">
      <c r="A14" s="9" t="s">
        <v>46</v>
      </c>
      <c r="B14" s="12">
        <v>61</v>
      </c>
      <c r="C14" s="10">
        <f t="shared" si="1"/>
        <v>9</v>
      </c>
      <c r="D14" s="13">
        <f>SUM(F14:AE14)</f>
        <v>549</v>
      </c>
      <c r="E14" s="8">
        <f t="shared" si="2"/>
        <v>61</v>
      </c>
      <c r="K14">
        <v>63</v>
      </c>
      <c r="L14">
        <v>63</v>
      </c>
      <c r="P14">
        <v>56</v>
      </c>
      <c r="Q14">
        <v>63</v>
      </c>
      <c r="T14">
        <v>63</v>
      </c>
      <c r="U14">
        <v>63</v>
      </c>
      <c r="W14">
        <v>58</v>
      </c>
      <c r="AA14">
        <v>57</v>
      </c>
      <c r="AE14">
        <v>63</v>
      </c>
    </row>
    <row r="15" spans="1:34" ht="12.75">
      <c r="A15" s="9" t="s">
        <v>47</v>
      </c>
      <c r="B15">
        <v>85</v>
      </c>
      <c r="C15" s="10">
        <f t="shared" si="1"/>
        <v>8</v>
      </c>
      <c r="D15" s="13">
        <f>SUM(F15:AH15)</f>
        <v>533</v>
      </c>
      <c r="E15" s="8">
        <f t="shared" si="2"/>
        <v>66.625</v>
      </c>
      <c r="F15">
        <v>67</v>
      </c>
      <c r="N15" s="14">
        <v>70</v>
      </c>
      <c r="U15">
        <v>67</v>
      </c>
      <c r="X15" s="14">
        <v>61</v>
      </c>
      <c r="Y15" s="14">
        <v>70</v>
      </c>
      <c r="AD15" s="14">
        <v>61</v>
      </c>
      <c r="AE15" s="14">
        <v>70</v>
      </c>
      <c r="AH15">
        <v>67</v>
      </c>
    </row>
    <row r="16" spans="1:22" ht="12.75">
      <c r="A16" s="9" t="s">
        <v>48</v>
      </c>
      <c r="B16" s="12">
        <v>85</v>
      </c>
      <c r="C16" s="10">
        <f t="shared" si="1"/>
        <v>8</v>
      </c>
      <c r="D16" s="13">
        <f>SUM(F16:AD16)</f>
        <v>492</v>
      </c>
      <c r="E16" s="8">
        <f t="shared" si="2"/>
        <v>61.5</v>
      </c>
      <c r="H16">
        <v>61</v>
      </c>
      <c r="I16">
        <v>65</v>
      </c>
      <c r="K16">
        <v>65</v>
      </c>
      <c r="L16" s="2"/>
      <c r="O16">
        <v>61</v>
      </c>
      <c r="P16">
        <v>57</v>
      </c>
      <c r="Q16">
        <v>65</v>
      </c>
      <c r="S16">
        <v>59</v>
      </c>
      <c r="V16">
        <v>59</v>
      </c>
    </row>
    <row r="17" spans="1:32" ht="12.75">
      <c r="A17" s="9" t="s">
        <v>49</v>
      </c>
      <c r="B17" s="12">
        <v>77</v>
      </c>
      <c r="C17" s="10">
        <f t="shared" si="1"/>
        <v>7</v>
      </c>
      <c r="D17" s="13">
        <f>SUM(F17:AH17)</f>
        <v>456</v>
      </c>
      <c r="E17" s="8">
        <f t="shared" si="2"/>
        <v>65.14285714285714</v>
      </c>
      <c r="F17">
        <v>65</v>
      </c>
      <c r="G17">
        <v>61</v>
      </c>
      <c r="H17" s="2"/>
      <c r="L17">
        <v>65</v>
      </c>
      <c r="N17">
        <v>67</v>
      </c>
      <c r="P17" s="2"/>
      <c r="Q17" s="14">
        <v>70</v>
      </c>
      <c r="Y17">
        <v>63</v>
      </c>
      <c r="AF17">
        <v>65</v>
      </c>
    </row>
    <row r="18" spans="1:27" ht="12.75">
      <c r="A18" s="9" t="s">
        <v>50</v>
      </c>
      <c r="B18">
        <v>48</v>
      </c>
      <c r="C18" s="10">
        <f t="shared" si="1"/>
        <v>7</v>
      </c>
      <c r="D18" s="13">
        <f>SUM(F18:AH18)</f>
        <v>449</v>
      </c>
      <c r="E18" s="8">
        <f t="shared" si="2"/>
        <v>64.14285714285714</v>
      </c>
      <c r="H18" s="2"/>
      <c r="K18" s="2">
        <v>67</v>
      </c>
      <c r="N18">
        <v>65</v>
      </c>
      <c r="O18" s="14">
        <v>65</v>
      </c>
      <c r="R18" s="14">
        <v>70</v>
      </c>
      <c r="V18">
        <v>58</v>
      </c>
      <c r="X18">
        <v>59</v>
      </c>
      <c r="AA18">
        <v>65</v>
      </c>
    </row>
    <row r="19" spans="1:35" ht="12.75">
      <c r="A19" s="9" t="s">
        <v>51</v>
      </c>
      <c r="B19" s="12">
        <v>46</v>
      </c>
      <c r="C19" s="10">
        <f t="shared" si="1"/>
        <v>7</v>
      </c>
      <c r="D19" s="13">
        <f>SUM(F19:AI19)</f>
        <v>409</v>
      </c>
      <c r="E19" s="8">
        <f t="shared" si="2"/>
        <v>58.42857142857143</v>
      </c>
      <c r="F19" s="2"/>
      <c r="G19" s="2"/>
      <c r="H19" s="2">
        <v>60</v>
      </c>
      <c r="O19">
        <v>56</v>
      </c>
      <c r="P19">
        <v>50</v>
      </c>
      <c r="U19">
        <v>65</v>
      </c>
      <c r="X19">
        <v>56</v>
      </c>
      <c r="AH19">
        <v>67</v>
      </c>
      <c r="AI19">
        <v>55</v>
      </c>
    </row>
    <row r="20" spans="1:34" ht="12.75">
      <c r="A20" s="18" t="s">
        <v>52</v>
      </c>
      <c r="B20" s="19">
        <v>59</v>
      </c>
      <c r="C20" s="10">
        <f t="shared" si="1"/>
        <v>6</v>
      </c>
      <c r="D20" s="13">
        <f aca="true" t="shared" si="3" ref="D20:D28">SUM(F20:AH20)</f>
        <v>361</v>
      </c>
      <c r="E20" s="8">
        <f t="shared" si="2"/>
        <v>60.166666666666664</v>
      </c>
      <c r="L20">
        <v>56</v>
      </c>
      <c r="Q20">
        <v>61</v>
      </c>
      <c r="AA20">
        <v>58</v>
      </c>
      <c r="AF20">
        <v>63</v>
      </c>
      <c r="AG20">
        <v>63</v>
      </c>
      <c r="AH20">
        <v>60</v>
      </c>
    </row>
    <row r="21" spans="1:26" ht="12.75">
      <c r="A21" s="9" t="s">
        <v>53</v>
      </c>
      <c r="B21" s="2">
        <v>69</v>
      </c>
      <c r="C21" s="10">
        <f t="shared" si="1"/>
        <v>5</v>
      </c>
      <c r="D21" s="13">
        <f t="shared" si="3"/>
        <v>312</v>
      </c>
      <c r="E21" s="8">
        <f t="shared" si="2"/>
        <v>62.4</v>
      </c>
      <c r="F21">
        <v>63</v>
      </c>
      <c r="G21">
        <v>60</v>
      </c>
      <c r="I21" s="2"/>
      <c r="P21">
        <v>59</v>
      </c>
      <c r="W21">
        <v>65</v>
      </c>
      <c r="Z21">
        <v>65</v>
      </c>
    </row>
    <row r="22" spans="1:21" ht="12.75">
      <c r="A22" s="9" t="s">
        <v>54</v>
      </c>
      <c r="B22" s="12">
        <v>54</v>
      </c>
      <c r="C22" s="10">
        <f t="shared" si="1"/>
        <v>5</v>
      </c>
      <c r="D22" s="13">
        <f t="shared" si="3"/>
        <v>286</v>
      </c>
      <c r="E22" s="8">
        <f t="shared" si="2"/>
        <v>57.2</v>
      </c>
      <c r="H22" s="2">
        <v>59</v>
      </c>
      <c r="M22">
        <v>59</v>
      </c>
      <c r="P22">
        <v>52</v>
      </c>
      <c r="S22">
        <v>57</v>
      </c>
      <c r="U22">
        <v>59</v>
      </c>
    </row>
    <row r="23" spans="1:16" ht="12.75">
      <c r="A23" s="9" t="s">
        <v>55</v>
      </c>
      <c r="B23">
        <v>50</v>
      </c>
      <c r="C23" s="10">
        <f t="shared" si="1"/>
        <v>4</v>
      </c>
      <c r="D23" s="13">
        <f t="shared" si="3"/>
        <v>275</v>
      </c>
      <c r="E23" s="8">
        <f t="shared" si="2"/>
        <v>68.75</v>
      </c>
      <c r="G23">
        <v>65</v>
      </c>
      <c r="H23" s="14">
        <v>70</v>
      </c>
      <c r="J23" s="2"/>
      <c r="K23" s="2"/>
      <c r="M23" s="14">
        <v>70</v>
      </c>
      <c r="N23" s="2"/>
      <c r="O23" s="2"/>
      <c r="P23" s="14">
        <v>70</v>
      </c>
    </row>
    <row r="24" spans="1:26" ht="12.75">
      <c r="A24" s="9" t="s">
        <v>56</v>
      </c>
      <c r="B24" s="12">
        <v>64</v>
      </c>
      <c r="C24" s="10">
        <f t="shared" si="1"/>
        <v>4</v>
      </c>
      <c r="D24" s="13">
        <f t="shared" si="3"/>
        <v>265</v>
      </c>
      <c r="E24" s="8">
        <f t="shared" si="2"/>
        <v>66.25</v>
      </c>
      <c r="G24" s="14">
        <v>70</v>
      </c>
      <c r="H24" s="2"/>
      <c r="I24">
        <v>67</v>
      </c>
      <c r="J24" s="2"/>
      <c r="K24" s="2"/>
      <c r="L24" s="2"/>
      <c r="P24">
        <v>61</v>
      </c>
      <c r="Z24">
        <v>67</v>
      </c>
    </row>
    <row r="25" spans="1:34" ht="12.75">
      <c r="A25" s="9" t="s">
        <v>57</v>
      </c>
      <c r="B25" s="12">
        <v>67</v>
      </c>
      <c r="C25" s="10">
        <f t="shared" si="1"/>
        <v>4</v>
      </c>
      <c r="D25" s="13">
        <f t="shared" si="3"/>
        <v>245</v>
      </c>
      <c r="E25" s="8">
        <f t="shared" si="2"/>
        <v>61.25</v>
      </c>
      <c r="N25">
        <v>63</v>
      </c>
      <c r="V25">
        <v>56</v>
      </c>
      <c r="AA25">
        <v>63</v>
      </c>
      <c r="AH25">
        <v>63</v>
      </c>
    </row>
    <row r="26" spans="1:32" ht="12.75">
      <c r="A26" s="9" t="s">
        <v>58</v>
      </c>
      <c r="B26">
        <v>27</v>
      </c>
      <c r="C26" s="10">
        <f>COUNT(F26:AH26)</f>
        <v>4</v>
      </c>
      <c r="D26" s="13">
        <f t="shared" si="3"/>
        <v>234</v>
      </c>
      <c r="E26" s="8">
        <f t="shared" si="2"/>
        <v>58.5</v>
      </c>
      <c r="R26">
        <v>59</v>
      </c>
      <c r="V26">
        <v>57</v>
      </c>
      <c r="Z26">
        <v>60</v>
      </c>
      <c r="AF26">
        <v>58</v>
      </c>
    </row>
    <row r="27" spans="1:28" ht="12.75">
      <c r="A27" s="9" t="s">
        <v>59</v>
      </c>
      <c r="B27" s="12">
        <v>56</v>
      </c>
      <c r="C27" s="10">
        <f>COUNT(F27:AH27)</f>
        <v>3</v>
      </c>
      <c r="D27" s="13">
        <f t="shared" si="3"/>
        <v>183</v>
      </c>
      <c r="E27" s="8">
        <f t="shared" si="2"/>
        <v>61</v>
      </c>
      <c r="N27" s="14"/>
      <c r="P27">
        <v>60</v>
      </c>
      <c r="S27">
        <v>60</v>
      </c>
      <c r="AB27">
        <v>63</v>
      </c>
    </row>
    <row r="28" spans="1:18" ht="12.75">
      <c r="A28" s="9" t="s">
        <v>60</v>
      </c>
      <c r="B28">
        <v>37</v>
      </c>
      <c r="C28" s="10">
        <f>COUNT(F28:AH28)</f>
        <v>3</v>
      </c>
      <c r="D28" s="13">
        <f t="shared" si="3"/>
        <v>177</v>
      </c>
      <c r="E28" s="8">
        <f>AVERAGE(F28:AH28)</f>
        <v>59</v>
      </c>
      <c r="K28">
        <v>60</v>
      </c>
      <c r="M28">
        <v>57</v>
      </c>
      <c r="R28">
        <v>60</v>
      </c>
    </row>
    <row r="29" spans="1:28" ht="12.75">
      <c r="A29" s="9" t="s">
        <v>61</v>
      </c>
      <c r="B29" s="12">
        <v>41</v>
      </c>
      <c r="C29" s="10">
        <f>COUNT(F29:AH29)</f>
        <v>3</v>
      </c>
      <c r="D29" s="13">
        <f>SUM(F29:AF29)</f>
        <v>177</v>
      </c>
      <c r="E29" s="8">
        <f>AVERAGE(F29:AH29)</f>
        <v>59</v>
      </c>
      <c r="M29">
        <v>63</v>
      </c>
      <c r="P29">
        <v>55</v>
      </c>
      <c r="AB29">
        <v>59</v>
      </c>
    </row>
    <row r="30" spans="1:21" ht="12.75">
      <c r="A30" s="9" t="s">
        <v>62</v>
      </c>
      <c r="B30" s="12">
        <v>95</v>
      </c>
      <c r="C30" s="10">
        <f>COUNT(F30:AH30)</f>
        <v>3</v>
      </c>
      <c r="D30" s="13">
        <f>SUM(F30:AF30)</f>
        <v>175</v>
      </c>
      <c r="E30" s="8">
        <f>AVERAGE(F30:AH30)</f>
        <v>58.333333333333336</v>
      </c>
      <c r="N30">
        <v>58</v>
      </c>
      <c r="Q30">
        <v>59</v>
      </c>
      <c r="U30">
        <v>58</v>
      </c>
    </row>
    <row r="31" spans="1:27" ht="12.75">
      <c r="A31" s="9" t="s">
        <v>63</v>
      </c>
      <c r="B31" s="12">
        <v>66</v>
      </c>
      <c r="C31" s="10">
        <f>COUNT(F31:AF31)</f>
        <v>3</v>
      </c>
      <c r="D31" s="13">
        <f>SUM(F31:AF31)</f>
        <v>171</v>
      </c>
      <c r="E31" s="8">
        <f>AVERAGE(F31:AH31)</f>
        <v>57</v>
      </c>
      <c r="N31">
        <v>59</v>
      </c>
      <c r="Q31">
        <v>58</v>
      </c>
      <c r="AA31">
        <v>54</v>
      </c>
    </row>
    <row r="32" spans="1:6" ht="12.75">
      <c r="A32" s="9" t="s">
        <v>64</v>
      </c>
      <c r="B32" s="10">
        <v>62</v>
      </c>
      <c r="C32" s="10">
        <f>COUNT(F32:AF32)</f>
        <v>1</v>
      </c>
      <c r="D32" s="13">
        <f>SUM(F32:AA32)</f>
        <v>61</v>
      </c>
      <c r="E32" s="8">
        <f>AVERAGE(F32:AF32)</f>
        <v>61</v>
      </c>
      <c r="F32">
        <v>61</v>
      </c>
    </row>
    <row r="33" spans="1:6" ht="12.75">
      <c r="A33" s="9" t="s">
        <v>65</v>
      </c>
      <c r="B33" s="12">
        <v>58</v>
      </c>
      <c r="C33" s="10">
        <f>COUNT(F33:V33)</f>
        <v>1</v>
      </c>
      <c r="D33" s="13">
        <f>SUM(F33:S33)</f>
        <v>55</v>
      </c>
      <c r="E33" s="8">
        <f>AVERAGE(F33:V33)</f>
        <v>55</v>
      </c>
      <c r="F33">
        <v>55</v>
      </c>
    </row>
  </sheetData>
  <sheetProtection/>
  <printOptions gridLines="1"/>
  <pageMargins left="0.7086614173228347" right="0.1968503937007874" top="0.8661417322834646" bottom="0.6299212598425197" header="0.4724409448818898" footer="0.3937007874015748"/>
  <pageSetup horizontalDpi="600" verticalDpi="600" orientation="landscape" paperSize="9" scale="95" r:id="rId1"/>
  <headerFooter alignWithMargins="0">
    <oddHeader>&amp;L&amp;"Bookman Old Style CE,Obyčejné"&amp;18Pohár Běžce Českého ráje&amp;C&amp;14 2017&amp;R&amp;14 
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18.375" style="0" customWidth="1"/>
    <col min="2" max="2" width="3.375" style="0" customWidth="1"/>
    <col min="3" max="4" width="9.375" style="0" customWidth="1"/>
    <col min="6" max="6" width="4.75390625" style="0" customWidth="1"/>
  </cols>
  <sheetData>
    <row r="1" spans="1:6" ht="15">
      <c r="A1" s="36" t="s">
        <v>151</v>
      </c>
      <c r="B1" s="36"/>
      <c r="C1" s="36"/>
      <c r="D1" s="36" t="s">
        <v>150</v>
      </c>
      <c r="E1" s="36"/>
      <c r="F1" s="36" t="s">
        <v>136</v>
      </c>
    </row>
    <row r="3" spans="1:6" ht="12.75">
      <c r="A3" t="s">
        <v>149</v>
      </c>
      <c r="B3" s="34" t="s">
        <v>148</v>
      </c>
      <c r="C3" s="34" t="s">
        <v>147</v>
      </c>
      <c r="D3" s="34" t="s">
        <v>146</v>
      </c>
      <c r="E3" s="34" t="s">
        <v>145</v>
      </c>
      <c r="F3" s="34" t="s">
        <v>144</v>
      </c>
    </row>
    <row r="4" spans="2:6" ht="12.75">
      <c r="B4" s="34"/>
      <c r="C4" s="34"/>
      <c r="D4" s="34"/>
      <c r="E4" s="34"/>
      <c r="F4" s="34"/>
    </row>
    <row r="5" spans="1:6" ht="12.75">
      <c r="A5" s="9" t="s">
        <v>39</v>
      </c>
      <c r="B5" s="10">
        <v>74</v>
      </c>
      <c r="C5" s="38">
        <v>0.897</v>
      </c>
      <c r="D5" s="31">
        <v>0.009092592592592593</v>
      </c>
      <c r="E5" s="31">
        <f>D5*C5</f>
        <v>0.008156055555555557</v>
      </c>
      <c r="F5" s="14">
        <v>70</v>
      </c>
    </row>
    <row r="6" spans="1:6" ht="12.75">
      <c r="A6" s="9" t="s">
        <v>41</v>
      </c>
      <c r="B6" s="12">
        <v>51</v>
      </c>
      <c r="C6" s="33">
        <v>0.752</v>
      </c>
      <c r="D6" s="32">
        <v>0.011630787037037038</v>
      </c>
      <c r="E6" s="31">
        <f>D6*C6</f>
        <v>0.008746351851851852</v>
      </c>
      <c r="F6" s="2">
        <v>67</v>
      </c>
    </row>
    <row r="7" spans="1:6" ht="12.75">
      <c r="A7" s="9" t="s">
        <v>43</v>
      </c>
      <c r="B7" s="12">
        <v>60</v>
      </c>
      <c r="C7" s="34">
        <v>0.827</v>
      </c>
      <c r="D7" s="31">
        <v>0.011447916666666667</v>
      </c>
      <c r="E7" s="31">
        <f>D7*C7</f>
        <v>0.009467427083333334</v>
      </c>
      <c r="F7">
        <v>65</v>
      </c>
    </row>
    <row r="8" spans="1:5" ht="12.75">
      <c r="A8" s="9"/>
      <c r="B8" s="12"/>
      <c r="C8" s="33"/>
      <c r="D8" s="32"/>
      <c r="E8" s="31"/>
    </row>
    <row r="9" spans="1:6" ht="15">
      <c r="A9" s="36" t="s">
        <v>32</v>
      </c>
      <c r="B9" s="36"/>
      <c r="C9" s="36"/>
      <c r="D9" s="36" t="s">
        <v>143</v>
      </c>
      <c r="E9" s="36"/>
      <c r="F9" s="36" t="s">
        <v>136</v>
      </c>
    </row>
    <row r="11" spans="1:6" ht="12.75">
      <c r="A11" t="s">
        <v>142</v>
      </c>
      <c r="B11" s="34"/>
      <c r="C11" s="34"/>
      <c r="D11" s="34"/>
      <c r="E11" s="34"/>
      <c r="F11" s="34"/>
    </row>
    <row r="12" spans="1:6" ht="12.75">
      <c r="A12" s="9" t="s">
        <v>38</v>
      </c>
      <c r="B12" s="12">
        <v>35</v>
      </c>
      <c r="C12" s="33">
        <v>0.592</v>
      </c>
      <c r="D12" s="32">
        <v>0.03928472222222222</v>
      </c>
      <c r="E12" s="31">
        <f>D12*C12</f>
        <v>0.023256555555555555</v>
      </c>
      <c r="F12" s="14">
        <v>70</v>
      </c>
    </row>
    <row r="13" spans="1:6" ht="12.75">
      <c r="A13" s="9" t="s">
        <v>51</v>
      </c>
      <c r="B13" s="12">
        <v>46</v>
      </c>
      <c r="C13" s="33">
        <v>0.702</v>
      </c>
      <c r="D13" s="35">
        <v>0.05380324074074075</v>
      </c>
      <c r="E13" s="31">
        <f>D13*C13</f>
        <v>0.037769875</v>
      </c>
      <c r="F13" s="2">
        <v>67</v>
      </c>
    </row>
    <row r="14" spans="1:5" ht="12.75">
      <c r="A14" s="9"/>
      <c r="B14" s="12"/>
      <c r="C14" s="33"/>
      <c r="D14" s="31"/>
      <c r="E14" s="31"/>
    </row>
    <row r="15" spans="1:5" ht="12.75">
      <c r="A15" s="9" t="s">
        <v>141</v>
      </c>
      <c r="B15" s="12"/>
      <c r="C15" s="33"/>
      <c r="D15" s="31"/>
      <c r="E15" s="31"/>
    </row>
    <row r="16" spans="1:6" ht="12.75">
      <c r="A16" s="9" t="s">
        <v>37</v>
      </c>
      <c r="B16" s="19">
        <v>59</v>
      </c>
      <c r="C16" s="34">
        <v>0.822</v>
      </c>
      <c r="D16" s="35">
        <v>0.042673611111111114</v>
      </c>
      <c r="E16" s="31">
        <f aca="true" t="shared" si="0" ref="E16:E22">D16*C16</f>
        <v>0.03507770833333333</v>
      </c>
      <c r="F16" s="14">
        <v>70</v>
      </c>
    </row>
    <row r="17" spans="1:6" ht="12.75">
      <c r="A17" s="9" t="s">
        <v>47</v>
      </c>
      <c r="B17">
        <v>85</v>
      </c>
      <c r="C17">
        <v>0.975</v>
      </c>
      <c r="D17" s="31">
        <v>0.036535879629629626</v>
      </c>
      <c r="E17" s="31">
        <f t="shared" si="0"/>
        <v>0.03562248263888888</v>
      </c>
      <c r="F17" s="2">
        <v>67</v>
      </c>
    </row>
    <row r="18" spans="1:6" ht="12.75">
      <c r="A18" s="9" t="s">
        <v>40</v>
      </c>
      <c r="B18">
        <v>48</v>
      </c>
      <c r="C18" s="33">
        <v>0.722</v>
      </c>
      <c r="D18" s="35">
        <v>0.04953125</v>
      </c>
      <c r="E18" s="31">
        <f t="shared" si="0"/>
        <v>0.035761562499999996</v>
      </c>
      <c r="F18">
        <v>65</v>
      </c>
    </row>
    <row r="19" spans="1:6" ht="12.75">
      <c r="A19" s="9" t="s">
        <v>57</v>
      </c>
      <c r="B19" s="12">
        <v>67</v>
      </c>
      <c r="C19" s="33">
        <v>0.862</v>
      </c>
      <c r="D19" s="35">
        <v>0.044355324074074075</v>
      </c>
      <c r="E19" s="31">
        <f t="shared" si="0"/>
        <v>0.03823428935185185</v>
      </c>
      <c r="F19">
        <v>63</v>
      </c>
    </row>
    <row r="20" spans="1:6" ht="12.75">
      <c r="A20" s="9" t="s">
        <v>39</v>
      </c>
      <c r="B20" s="10">
        <v>74</v>
      </c>
      <c r="C20" s="38">
        <v>0.897</v>
      </c>
      <c r="D20" s="35">
        <v>0.04446875</v>
      </c>
      <c r="E20" s="31">
        <f t="shared" si="0"/>
        <v>0.03988846875</v>
      </c>
      <c r="F20">
        <v>61</v>
      </c>
    </row>
    <row r="21" spans="1:6" ht="12.75">
      <c r="A21" s="18" t="s">
        <v>52</v>
      </c>
      <c r="B21" s="19">
        <v>59</v>
      </c>
      <c r="C21" s="34">
        <v>0.822</v>
      </c>
      <c r="D21" s="35">
        <v>0.05819097222222222</v>
      </c>
      <c r="E21" s="35">
        <f t="shared" si="0"/>
        <v>0.047832979166666664</v>
      </c>
      <c r="F21">
        <v>60</v>
      </c>
    </row>
    <row r="22" spans="1:6" ht="12.75">
      <c r="A22" s="9" t="s">
        <v>44</v>
      </c>
      <c r="B22" s="12">
        <v>56</v>
      </c>
      <c r="C22" s="34">
        <v>0.802</v>
      </c>
      <c r="D22" s="37">
        <v>0.05978587962962963</v>
      </c>
      <c r="E22" s="35">
        <f t="shared" si="0"/>
        <v>0.04794827546296297</v>
      </c>
      <c r="F22">
        <v>59</v>
      </c>
    </row>
    <row r="23" spans="1:5" ht="12.75">
      <c r="A23" s="9"/>
      <c r="B23" s="12"/>
      <c r="C23" s="33"/>
      <c r="D23" s="32"/>
      <c r="E23" s="31"/>
    </row>
    <row r="24" spans="1:6" ht="15">
      <c r="A24" s="36" t="s">
        <v>140</v>
      </c>
      <c r="B24" s="36"/>
      <c r="C24" s="36"/>
      <c r="D24" s="36" t="s">
        <v>139</v>
      </c>
      <c r="E24" s="36"/>
      <c r="F24" s="36" t="s">
        <v>136</v>
      </c>
    </row>
    <row r="26" spans="1:6" ht="12.75">
      <c r="A26" s="9" t="s">
        <v>37</v>
      </c>
      <c r="B26" s="19">
        <v>59</v>
      </c>
      <c r="C26" s="34">
        <v>0.822</v>
      </c>
      <c r="D26" s="12">
        <v>15200</v>
      </c>
      <c r="E26" s="12">
        <f>D26/C26</f>
        <v>18491.484184914843</v>
      </c>
      <c r="F26" s="14">
        <v>70</v>
      </c>
    </row>
    <row r="27" spans="1:6" ht="12.75">
      <c r="A27" s="9" t="s">
        <v>41</v>
      </c>
      <c r="B27" s="12">
        <v>51</v>
      </c>
      <c r="C27" s="33">
        <v>0.752</v>
      </c>
      <c r="D27" s="12">
        <v>11596</v>
      </c>
      <c r="E27" s="12">
        <f>D27/C27</f>
        <v>15420.212765957447</v>
      </c>
      <c r="F27" s="2">
        <v>67</v>
      </c>
    </row>
    <row r="28" spans="1:6" ht="12.75">
      <c r="A28" s="9" t="s">
        <v>42</v>
      </c>
      <c r="B28" s="12">
        <v>58</v>
      </c>
      <c r="C28" s="34">
        <v>0.817</v>
      </c>
      <c r="D28" s="12">
        <v>12108</v>
      </c>
      <c r="E28" s="12">
        <f>D28/C28</f>
        <v>14820.073439412485</v>
      </c>
      <c r="F28">
        <v>65</v>
      </c>
    </row>
    <row r="29" spans="1:6" ht="12.75">
      <c r="A29" s="18" t="s">
        <v>52</v>
      </c>
      <c r="B29" s="19">
        <v>59</v>
      </c>
      <c r="C29" s="34">
        <v>0.832</v>
      </c>
      <c r="D29" s="12">
        <v>11847</v>
      </c>
      <c r="E29" s="12">
        <f>D29/C29</f>
        <v>14239.182692307693</v>
      </c>
      <c r="F29">
        <v>63</v>
      </c>
    </row>
    <row r="30" spans="1:6" ht="12.75">
      <c r="A30" s="9" t="s">
        <v>45</v>
      </c>
      <c r="B30">
        <v>48</v>
      </c>
      <c r="C30" s="33">
        <v>0.722</v>
      </c>
      <c r="D30" s="12">
        <v>9420</v>
      </c>
      <c r="E30" s="12">
        <f>D30/C30</f>
        <v>13047.091412742382</v>
      </c>
      <c r="F30">
        <v>61</v>
      </c>
    </row>
    <row r="32" spans="1:6" ht="15">
      <c r="A32" s="36" t="s">
        <v>138</v>
      </c>
      <c r="B32" s="36"/>
      <c r="C32" s="36"/>
      <c r="D32" s="36" t="s">
        <v>137</v>
      </c>
      <c r="E32" s="36"/>
      <c r="F32" s="36" t="s">
        <v>136</v>
      </c>
    </row>
    <row r="34" spans="1:6" ht="12.75">
      <c r="A34" s="9" t="s">
        <v>37</v>
      </c>
      <c r="B34" s="19">
        <v>59</v>
      </c>
      <c r="C34" s="34">
        <v>0.822</v>
      </c>
      <c r="D34" s="32">
        <v>0.030542824074074076</v>
      </c>
      <c r="E34" s="31">
        <f aca="true" t="shared" si="1" ref="E34:E39">D34*C34</f>
        <v>0.025106201388888888</v>
      </c>
      <c r="F34" s="14">
        <v>70</v>
      </c>
    </row>
    <row r="35" spans="1:6" ht="12.75">
      <c r="A35" s="9" t="s">
        <v>38</v>
      </c>
      <c r="B35" s="12">
        <v>35</v>
      </c>
      <c r="C35" s="33">
        <v>0.592</v>
      </c>
      <c r="D35" s="35">
        <v>0.04414930555555555</v>
      </c>
      <c r="E35" s="31">
        <f t="shared" si="1"/>
        <v>0.026136388888888886</v>
      </c>
      <c r="F35" s="2">
        <v>67</v>
      </c>
    </row>
    <row r="36" spans="1:6" ht="12.75">
      <c r="A36" s="9" t="s">
        <v>49</v>
      </c>
      <c r="B36" s="12">
        <v>77</v>
      </c>
      <c r="C36">
        <v>0.912</v>
      </c>
      <c r="D36" s="31">
        <v>0.02936689814814815</v>
      </c>
      <c r="E36" s="31">
        <f t="shared" si="1"/>
        <v>0.02678261111111111</v>
      </c>
      <c r="F36">
        <v>65</v>
      </c>
    </row>
    <row r="37" spans="1:6" ht="12.75">
      <c r="A37" s="18" t="s">
        <v>52</v>
      </c>
      <c r="B37" s="19">
        <v>59</v>
      </c>
      <c r="C37" s="34">
        <v>0.822</v>
      </c>
      <c r="D37" s="32">
        <v>0.03578356481481482</v>
      </c>
      <c r="E37" s="31">
        <f t="shared" si="1"/>
        <v>0.029414090277777777</v>
      </c>
      <c r="F37">
        <v>63</v>
      </c>
    </row>
    <row r="38" spans="1:6" ht="12.75">
      <c r="A38" s="9" t="s">
        <v>41</v>
      </c>
      <c r="B38" s="12">
        <v>51</v>
      </c>
      <c r="C38" s="33">
        <v>0.752</v>
      </c>
      <c r="D38" s="32">
        <v>0.03984259259259259</v>
      </c>
      <c r="E38" s="31">
        <f t="shared" si="1"/>
        <v>0.029961629629629626</v>
      </c>
      <c r="F38">
        <v>61</v>
      </c>
    </row>
    <row r="39" spans="1:6" ht="12.75">
      <c r="A39" s="9" t="s">
        <v>45</v>
      </c>
      <c r="B39">
        <v>48</v>
      </c>
      <c r="C39" s="33">
        <v>0.722</v>
      </c>
      <c r="D39" s="35">
        <v>0.05166319444444444</v>
      </c>
      <c r="E39" s="31">
        <f t="shared" si="1"/>
        <v>0.03730082638888889</v>
      </c>
      <c r="F39">
        <v>60</v>
      </c>
    </row>
    <row r="40" spans="1:5" ht="12.75">
      <c r="A40" s="9"/>
      <c r="C40" s="33"/>
      <c r="D40" s="31"/>
      <c r="E40" s="31"/>
    </row>
    <row r="41" spans="1:5" ht="12.75">
      <c r="A41" s="9" t="s">
        <v>135</v>
      </c>
      <c r="C41" s="33"/>
      <c r="D41" s="31"/>
      <c r="E41" s="31"/>
    </row>
    <row r="42" spans="1:6" ht="12.75">
      <c r="A42" s="9" t="s">
        <v>36</v>
      </c>
      <c r="B42" s="12">
        <v>80</v>
      </c>
      <c r="C42" s="34">
        <v>0.933</v>
      </c>
      <c r="D42" s="31">
        <v>0.012513888888888889</v>
      </c>
      <c r="E42" s="31">
        <f>D42*C42</f>
        <v>0.011675458333333335</v>
      </c>
      <c r="F42">
        <v>59</v>
      </c>
    </row>
    <row r="43" spans="1:6" ht="12.75">
      <c r="A43" s="9" t="s">
        <v>58</v>
      </c>
      <c r="B43">
        <v>27</v>
      </c>
      <c r="C43" s="33">
        <v>0.512</v>
      </c>
      <c r="D43" s="32">
        <v>0.030694444444444444</v>
      </c>
      <c r="E43" s="31">
        <f>D43*C43</f>
        <v>0.015715555555555556</v>
      </c>
      <c r="F43">
        <v>58</v>
      </c>
    </row>
  </sheetData>
  <sheetProtection/>
  <printOptions gridLines="1"/>
  <pageMargins left="1.35" right="0.35433070866141736" top="0.73" bottom="0.59" header="0.35433070866141736" footer="0.46"/>
  <pageSetup horizontalDpi="300" verticalDpi="300" orientation="portrait" paperSize="9" scale="130" r:id="rId1"/>
  <headerFooter alignWithMargins="0">
    <oddHeader>&amp;L&amp;"Bookman Old Style,Obyčejné"&amp;14Pohár běžce Českého ráje&amp;R&amp;16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10.75390625" style="21" bestFit="1" customWidth="1"/>
    <col min="2" max="2" width="16.75390625" style="0" customWidth="1"/>
    <col min="3" max="3" width="16.00390625" style="0" customWidth="1"/>
    <col min="4" max="4" width="13.625" style="0" customWidth="1"/>
    <col min="5" max="5" width="7.125" style="0" customWidth="1"/>
    <col min="6" max="8" width="9.375" style="0" customWidth="1"/>
  </cols>
  <sheetData>
    <row r="1" spans="1:5" ht="30">
      <c r="A1" s="39" t="s">
        <v>66</v>
      </c>
      <c r="B1" s="40"/>
      <c r="C1" s="41"/>
      <c r="E1" s="20" t="s">
        <v>67</v>
      </c>
    </row>
    <row r="2" ht="13.5" customHeight="1">
      <c r="E2" s="20"/>
    </row>
    <row r="3" spans="2:8" ht="27" customHeight="1">
      <c r="B3" s="22">
        <v>1</v>
      </c>
      <c r="C3" s="22">
        <v>2</v>
      </c>
      <c r="D3" s="22">
        <v>3</v>
      </c>
      <c r="E3" s="23" t="s">
        <v>68</v>
      </c>
      <c r="F3" s="24">
        <v>4</v>
      </c>
      <c r="G3" s="24">
        <v>5</v>
      </c>
      <c r="H3" s="24">
        <v>6</v>
      </c>
    </row>
    <row r="4" spans="1:8" ht="23.25">
      <c r="A4" s="25">
        <v>1985</v>
      </c>
      <c r="B4" s="26" t="s">
        <v>69</v>
      </c>
      <c r="C4" s="26" t="s">
        <v>70</v>
      </c>
      <c r="D4" s="26" t="s">
        <v>71</v>
      </c>
      <c r="E4" s="27">
        <v>1</v>
      </c>
      <c r="F4" s="28" t="s">
        <v>72</v>
      </c>
      <c r="G4" s="28" t="s">
        <v>73</v>
      </c>
      <c r="H4" s="28" t="s">
        <v>74</v>
      </c>
    </row>
    <row r="5" spans="1:8" ht="23.25">
      <c r="A5" s="29">
        <v>1986</v>
      </c>
      <c r="B5" s="26" t="s">
        <v>69</v>
      </c>
      <c r="C5" s="26" t="s">
        <v>75</v>
      </c>
      <c r="D5" s="26" t="s">
        <v>76</v>
      </c>
      <c r="E5" s="27">
        <v>2</v>
      </c>
      <c r="F5" s="28" t="s">
        <v>77</v>
      </c>
      <c r="G5" s="28" t="s">
        <v>78</v>
      </c>
      <c r="H5" s="28" t="s">
        <v>79</v>
      </c>
    </row>
    <row r="6" spans="1:8" ht="23.25">
      <c r="A6" s="29">
        <v>1987</v>
      </c>
      <c r="B6" s="26" t="s">
        <v>69</v>
      </c>
      <c r="C6" s="26" t="s">
        <v>80</v>
      </c>
      <c r="D6" s="26" t="s">
        <v>75</v>
      </c>
      <c r="E6" s="27">
        <v>3</v>
      </c>
      <c r="F6" s="28" t="s">
        <v>77</v>
      </c>
      <c r="G6" s="28" t="s">
        <v>74</v>
      </c>
      <c r="H6" s="28" t="s">
        <v>81</v>
      </c>
    </row>
    <row r="7" spans="1:8" ht="23.25">
      <c r="A7" s="29">
        <v>1988</v>
      </c>
      <c r="B7" s="26" t="s">
        <v>69</v>
      </c>
      <c r="C7" s="26" t="s">
        <v>82</v>
      </c>
      <c r="D7" s="26" t="s">
        <v>80</v>
      </c>
      <c r="E7" s="27">
        <v>4</v>
      </c>
      <c r="F7" s="28" t="s">
        <v>79</v>
      </c>
      <c r="G7" s="28" t="s">
        <v>83</v>
      </c>
      <c r="H7" s="28" t="s">
        <v>84</v>
      </c>
    </row>
    <row r="8" spans="1:8" ht="23.25">
      <c r="A8" s="29">
        <v>1989</v>
      </c>
      <c r="B8" s="26" t="s">
        <v>69</v>
      </c>
      <c r="C8" s="26" t="s">
        <v>82</v>
      </c>
      <c r="D8" s="26" t="s">
        <v>85</v>
      </c>
      <c r="E8" s="27">
        <v>5</v>
      </c>
      <c r="F8" s="28" t="s">
        <v>79</v>
      </c>
      <c r="G8" s="28" t="s">
        <v>86</v>
      </c>
      <c r="H8" s="28" t="s">
        <v>84</v>
      </c>
    </row>
    <row r="9" spans="1:8" ht="23.25">
      <c r="A9" s="29">
        <v>1990</v>
      </c>
      <c r="B9" s="26" t="s">
        <v>69</v>
      </c>
      <c r="C9" s="26" t="s">
        <v>87</v>
      </c>
      <c r="D9" s="26" t="s">
        <v>88</v>
      </c>
      <c r="E9" s="27">
        <v>6</v>
      </c>
      <c r="F9" s="28" t="s">
        <v>77</v>
      </c>
      <c r="G9" s="28" t="s">
        <v>89</v>
      </c>
      <c r="H9" s="28" t="s">
        <v>81</v>
      </c>
    </row>
    <row r="10" spans="1:8" ht="23.25">
      <c r="A10" s="29">
        <v>1991</v>
      </c>
      <c r="B10" s="26" t="s">
        <v>69</v>
      </c>
      <c r="C10" s="26" t="s">
        <v>87</v>
      </c>
      <c r="D10" s="26" t="s">
        <v>82</v>
      </c>
      <c r="E10" s="27">
        <v>7</v>
      </c>
      <c r="F10" s="28" t="s">
        <v>90</v>
      </c>
      <c r="G10" s="28" t="s">
        <v>81</v>
      </c>
      <c r="H10" s="28" t="s">
        <v>91</v>
      </c>
    </row>
    <row r="11" spans="1:8" ht="23.25">
      <c r="A11" s="29">
        <v>1992</v>
      </c>
      <c r="B11" s="26" t="s">
        <v>69</v>
      </c>
      <c r="C11" s="26" t="s">
        <v>92</v>
      </c>
      <c r="D11" s="26" t="s">
        <v>93</v>
      </c>
      <c r="E11" s="27">
        <v>8</v>
      </c>
      <c r="F11" s="28" t="s">
        <v>94</v>
      </c>
      <c r="G11" s="28" t="s">
        <v>95</v>
      </c>
      <c r="H11" s="28" t="s">
        <v>78</v>
      </c>
    </row>
    <row r="12" spans="1:8" ht="23.25">
      <c r="A12" s="29">
        <v>1993</v>
      </c>
      <c r="B12" s="30" t="s">
        <v>69</v>
      </c>
      <c r="C12" s="26" t="s">
        <v>93</v>
      </c>
      <c r="D12" s="26" t="s">
        <v>76</v>
      </c>
      <c r="E12" s="27">
        <v>9</v>
      </c>
      <c r="F12" s="28" t="s">
        <v>95</v>
      </c>
      <c r="G12" s="28" t="s">
        <v>90</v>
      </c>
      <c r="H12" s="28" t="s">
        <v>96</v>
      </c>
    </row>
    <row r="13" spans="1:8" ht="23.25">
      <c r="A13" s="29">
        <v>1994</v>
      </c>
      <c r="B13" s="26" t="s">
        <v>97</v>
      </c>
      <c r="C13" s="26" t="s">
        <v>69</v>
      </c>
      <c r="D13" s="26" t="s">
        <v>93</v>
      </c>
      <c r="E13" s="27">
        <v>10</v>
      </c>
      <c r="F13" s="28" t="s">
        <v>94</v>
      </c>
      <c r="G13" s="28" t="s">
        <v>90</v>
      </c>
      <c r="H13" s="28" t="s">
        <v>98</v>
      </c>
    </row>
    <row r="14" spans="1:8" ht="23.25">
      <c r="A14" s="25">
        <v>1995</v>
      </c>
      <c r="B14" s="26" t="s">
        <v>97</v>
      </c>
      <c r="C14" s="26" t="s">
        <v>69</v>
      </c>
      <c r="D14" s="26" t="s">
        <v>76</v>
      </c>
      <c r="E14" s="27">
        <v>11</v>
      </c>
      <c r="F14" s="28" t="s">
        <v>99</v>
      </c>
      <c r="G14" s="28" t="s">
        <v>96</v>
      </c>
      <c r="H14" s="28" t="s">
        <v>100</v>
      </c>
    </row>
    <row r="15" spans="1:8" ht="23.25">
      <c r="A15" s="29">
        <v>1996</v>
      </c>
      <c r="B15" s="26" t="s">
        <v>93</v>
      </c>
      <c r="C15" s="26" t="s">
        <v>97</v>
      </c>
      <c r="D15" s="26" t="s">
        <v>69</v>
      </c>
      <c r="E15" s="27">
        <v>12</v>
      </c>
      <c r="F15" s="28" t="s">
        <v>89</v>
      </c>
      <c r="G15" s="28" t="s">
        <v>81</v>
      </c>
      <c r="H15" s="28" t="s">
        <v>101</v>
      </c>
    </row>
    <row r="16" spans="1:8" ht="23.25">
      <c r="A16" s="29">
        <v>1997</v>
      </c>
      <c r="B16" s="26" t="s">
        <v>97</v>
      </c>
      <c r="C16" s="26" t="s">
        <v>69</v>
      </c>
      <c r="D16" s="26" t="s">
        <v>102</v>
      </c>
      <c r="E16" s="27">
        <v>13</v>
      </c>
      <c r="F16" s="28" t="s">
        <v>96</v>
      </c>
      <c r="G16" s="28" t="s">
        <v>81</v>
      </c>
      <c r="H16" s="28" t="s">
        <v>99</v>
      </c>
    </row>
    <row r="17" spans="1:8" ht="23.25">
      <c r="A17" s="29">
        <v>1998</v>
      </c>
      <c r="B17" s="26" t="s">
        <v>97</v>
      </c>
      <c r="C17" s="30" t="s">
        <v>69</v>
      </c>
      <c r="D17" s="26" t="s">
        <v>103</v>
      </c>
      <c r="E17" s="27">
        <v>14</v>
      </c>
      <c r="F17" s="28" t="s">
        <v>81</v>
      </c>
      <c r="G17" s="28" t="s">
        <v>77</v>
      </c>
      <c r="H17" s="28" t="s">
        <v>104</v>
      </c>
    </row>
    <row r="18" spans="1:8" ht="23.25">
      <c r="A18" s="29">
        <v>1999</v>
      </c>
      <c r="B18" s="26" t="s">
        <v>97</v>
      </c>
      <c r="C18" s="26" t="s">
        <v>103</v>
      </c>
      <c r="D18" s="26" t="s">
        <v>76</v>
      </c>
      <c r="E18" s="27">
        <v>15</v>
      </c>
      <c r="F18" s="28" t="s">
        <v>77</v>
      </c>
      <c r="G18" s="28" t="s">
        <v>105</v>
      </c>
      <c r="H18" s="28" t="s">
        <v>106</v>
      </c>
    </row>
    <row r="19" spans="1:8" ht="23.25">
      <c r="A19" s="29">
        <v>2000</v>
      </c>
      <c r="B19" s="26" t="s">
        <v>93</v>
      </c>
      <c r="C19" s="26" t="s">
        <v>103</v>
      </c>
      <c r="D19" s="26" t="s">
        <v>107</v>
      </c>
      <c r="E19" s="27">
        <v>16</v>
      </c>
      <c r="F19" s="28" t="s">
        <v>81</v>
      </c>
      <c r="G19" s="28" t="s">
        <v>98</v>
      </c>
      <c r="H19" s="28" t="s">
        <v>108</v>
      </c>
    </row>
    <row r="20" spans="1:8" ht="23.25">
      <c r="A20" s="29">
        <v>2001</v>
      </c>
      <c r="B20" s="26" t="s">
        <v>93</v>
      </c>
      <c r="C20" s="26" t="s">
        <v>103</v>
      </c>
      <c r="D20" s="26" t="s">
        <v>109</v>
      </c>
      <c r="E20" s="27">
        <v>17</v>
      </c>
      <c r="F20" s="28" t="s">
        <v>110</v>
      </c>
      <c r="G20" s="28" t="s">
        <v>81</v>
      </c>
      <c r="H20" s="28" t="s">
        <v>108</v>
      </c>
    </row>
    <row r="21" spans="1:8" ht="23.25">
      <c r="A21" s="29">
        <v>2002</v>
      </c>
      <c r="B21" s="26" t="s">
        <v>93</v>
      </c>
      <c r="C21" s="26" t="s">
        <v>111</v>
      </c>
      <c r="D21" s="26" t="s">
        <v>107</v>
      </c>
      <c r="E21" s="27">
        <v>18</v>
      </c>
      <c r="F21" s="28" t="s">
        <v>112</v>
      </c>
      <c r="G21" s="28" t="s">
        <v>106</v>
      </c>
      <c r="H21" s="28" t="s">
        <v>108</v>
      </c>
    </row>
    <row r="22" spans="1:8" ht="23.25">
      <c r="A22" s="29">
        <v>2003</v>
      </c>
      <c r="B22" s="30" t="s">
        <v>93</v>
      </c>
      <c r="C22" s="26" t="s">
        <v>107</v>
      </c>
      <c r="D22" s="26" t="s">
        <v>111</v>
      </c>
      <c r="E22" s="27">
        <v>19</v>
      </c>
      <c r="F22" s="28" t="s">
        <v>113</v>
      </c>
      <c r="G22" s="28" t="s">
        <v>108</v>
      </c>
      <c r="H22" s="28" t="s">
        <v>114</v>
      </c>
    </row>
    <row r="23" spans="1:8" ht="23.25">
      <c r="A23" s="29">
        <v>2004</v>
      </c>
      <c r="B23" s="30" t="s">
        <v>97</v>
      </c>
      <c r="C23" s="26" t="s">
        <v>107</v>
      </c>
      <c r="D23" s="26" t="s">
        <v>111</v>
      </c>
      <c r="E23" s="27">
        <v>20</v>
      </c>
      <c r="F23" s="28" t="s">
        <v>100</v>
      </c>
      <c r="G23" s="28" t="s">
        <v>108</v>
      </c>
      <c r="H23" s="28" t="s">
        <v>114</v>
      </c>
    </row>
    <row r="24" spans="1:8" ht="23.25">
      <c r="A24" s="25">
        <v>2005</v>
      </c>
      <c r="B24" s="30" t="s">
        <v>115</v>
      </c>
      <c r="C24" s="26" t="s">
        <v>111</v>
      </c>
      <c r="D24" s="26" t="s">
        <v>116</v>
      </c>
      <c r="E24" s="27">
        <v>21</v>
      </c>
      <c r="F24" s="28" t="s">
        <v>100</v>
      </c>
      <c r="G24" s="28" t="s">
        <v>117</v>
      </c>
      <c r="H24" s="28" t="s">
        <v>118</v>
      </c>
    </row>
    <row r="25" spans="1:8" ht="23.25">
      <c r="A25" s="29">
        <v>2006</v>
      </c>
      <c r="B25" s="26" t="s">
        <v>111</v>
      </c>
      <c r="C25" s="26" t="s">
        <v>115</v>
      </c>
      <c r="D25" s="26" t="s">
        <v>107</v>
      </c>
      <c r="E25" s="27">
        <v>22</v>
      </c>
      <c r="F25" s="28" t="s">
        <v>108</v>
      </c>
      <c r="G25" s="28" t="s">
        <v>100</v>
      </c>
      <c r="H25" s="28" t="s">
        <v>118</v>
      </c>
    </row>
    <row r="26" spans="1:8" ht="23.25">
      <c r="A26" s="29">
        <v>2007</v>
      </c>
      <c r="B26" s="26" t="s">
        <v>111</v>
      </c>
      <c r="C26" s="26" t="s">
        <v>115</v>
      </c>
      <c r="D26" s="26" t="s">
        <v>107</v>
      </c>
      <c r="E26" s="27">
        <v>23</v>
      </c>
      <c r="F26" s="28" t="s">
        <v>108</v>
      </c>
      <c r="G26" s="28" t="s">
        <v>114</v>
      </c>
      <c r="H26" s="28" t="s">
        <v>119</v>
      </c>
    </row>
    <row r="27" spans="1:8" ht="23.25">
      <c r="A27" s="29">
        <v>2008</v>
      </c>
      <c r="B27" s="26" t="s">
        <v>111</v>
      </c>
      <c r="C27" s="26" t="s">
        <v>120</v>
      </c>
      <c r="D27" s="26" t="s">
        <v>115</v>
      </c>
      <c r="E27" s="27">
        <v>24</v>
      </c>
      <c r="F27" s="28" t="s">
        <v>108</v>
      </c>
      <c r="G27" s="28" t="s">
        <v>121</v>
      </c>
      <c r="H27" s="28" t="s">
        <v>100</v>
      </c>
    </row>
    <row r="28" spans="1:8" ht="23.25">
      <c r="A28" s="29">
        <v>2009</v>
      </c>
      <c r="B28" s="26" t="s">
        <v>111</v>
      </c>
      <c r="C28" s="26" t="s">
        <v>120</v>
      </c>
      <c r="D28" s="26" t="s">
        <v>115</v>
      </c>
      <c r="E28" s="27">
        <v>25</v>
      </c>
      <c r="F28" s="28" t="s">
        <v>122</v>
      </c>
      <c r="G28" s="28" t="s">
        <v>123</v>
      </c>
      <c r="H28" s="28" t="s">
        <v>108</v>
      </c>
    </row>
    <row r="29" spans="1:8" ht="23.25">
      <c r="A29" s="29">
        <v>2010</v>
      </c>
      <c r="B29" s="26" t="s">
        <v>111</v>
      </c>
      <c r="C29" s="26" t="s">
        <v>115</v>
      </c>
      <c r="D29" s="26" t="s">
        <v>124</v>
      </c>
      <c r="E29" s="27">
        <v>26</v>
      </c>
      <c r="F29" s="28" t="s">
        <v>108</v>
      </c>
      <c r="G29" s="28" t="s">
        <v>123</v>
      </c>
      <c r="H29" s="28" t="s">
        <v>114</v>
      </c>
    </row>
    <row r="30" spans="1:8" ht="23.25">
      <c r="A30" s="29">
        <v>2011</v>
      </c>
      <c r="B30" s="30" t="s">
        <v>111</v>
      </c>
      <c r="C30" s="26" t="s">
        <v>115</v>
      </c>
      <c r="D30" s="26" t="s">
        <v>116</v>
      </c>
      <c r="E30" s="27">
        <v>27</v>
      </c>
      <c r="F30" s="28" t="s">
        <v>114</v>
      </c>
      <c r="G30" s="28" t="s">
        <v>104</v>
      </c>
      <c r="H30" s="28" t="s">
        <v>125</v>
      </c>
    </row>
    <row r="31" spans="1:8" ht="23.25">
      <c r="A31" s="29">
        <v>2012</v>
      </c>
      <c r="B31" s="30" t="s">
        <v>126</v>
      </c>
      <c r="C31" s="26" t="s">
        <v>115</v>
      </c>
      <c r="D31" s="26" t="s">
        <v>116</v>
      </c>
      <c r="E31" s="27">
        <v>28</v>
      </c>
      <c r="F31" s="28" t="s">
        <v>104</v>
      </c>
      <c r="G31" s="28" t="s">
        <v>125</v>
      </c>
      <c r="H31" s="28" t="s">
        <v>127</v>
      </c>
    </row>
    <row r="32" spans="1:8" ht="23.25">
      <c r="A32" s="29">
        <v>2013</v>
      </c>
      <c r="B32" s="26" t="s">
        <v>128</v>
      </c>
      <c r="C32" s="26" t="s">
        <v>129</v>
      </c>
      <c r="D32" s="26" t="s">
        <v>126</v>
      </c>
      <c r="E32" s="27">
        <v>29</v>
      </c>
      <c r="F32" s="28" t="s">
        <v>110</v>
      </c>
      <c r="G32" s="28" t="s">
        <v>108</v>
      </c>
      <c r="H32" s="28" t="s">
        <v>101</v>
      </c>
    </row>
    <row r="33" spans="1:8" ht="23.25">
      <c r="A33" s="29">
        <v>2014</v>
      </c>
      <c r="B33" s="26" t="s">
        <v>128</v>
      </c>
      <c r="C33" s="26" t="s">
        <v>111</v>
      </c>
      <c r="D33" s="26" t="s">
        <v>130</v>
      </c>
      <c r="E33" s="27">
        <v>30</v>
      </c>
      <c r="F33" s="28" t="s">
        <v>108</v>
      </c>
      <c r="G33" s="28" t="s">
        <v>100</v>
      </c>
      <c r="H33" s="28" t="s">
        <v>114</v>
      </c>
    </row>
    <row r="34" spans="1:8" ht="23.25">
      <c r="A34" s="25">
        <v>2015</v>
      </c>
      <c r="B34" s="30" t="s">
        <v>128</v>
      </c>
      <c r="C34" s="26" t="s">
        <v>131</v>
      </c>
      <c r="D34" s="26" t="s">
        <v>111</v>
      </c>
      <c r="E34" s="27">
        <v>31</v>
      </c>
      <c r="F34" s="28" t="s">
        <v>108</v>
      </c>
      <c r="G34" s="28" t="s">
        <v>101</v>
      </c>
      <c r="H34" s="28" t="s">
        <v>132</v>
      </c>
    </row>
    <row r="35" spans="1:8" ht="23.25">
      <c r="A35" s="29">
        <v>2016</v>
      </c>
      <c r="B35" s="30" t="s">
        <v>131</v>
      </c>
      <c r="C35" s="26" t="s">
        <v>111</v>
      </c>
      <c r="D35" s="26" t="s">
        <v>116</v>
      </c>
      <c r="E35" s="27">
        <v>32</v>
      </c>
      <c r="F35" s="28" t="s">
        <v>101</v>
      </c>
      <c r="G35" s="28" t="s">
        <v>132</v>
      </c>
      <c r="H35" s="28" t="s">
        <v>123</v>
      </c>
    </row>
    <row r="36" spans="1:8" ht="23.25">
      <c r="A36" s="29">
        <v>2017</v>
      </c>
      <c r="B36" s="30" t="s">
        <v>133</v>
      </c>
      <c r="C36" s="26" t="s">
        <v>128</v>
      </c>
      <c r="D36" s="26" t="s">
        <v>102</v>
      </c>
      <c r="E36" s="27">
        <v>33</v>
      </c>
      <c r="F36" s="28" t="s">
        <v>134</v>
      </c>
      <c r="G36" s="28" t="s">
        <v>110</v>
      </c>
      <c r="H36" s="28" t="s">
        <v>108</v>
      </c>
    </row>
    <row r="37" spans="1:4" ht="23.25">
      <c r="A37" s="29"/>
      <c r="B37" s="26"/>
      <c r="C37" s="26"/>
      <c r="D37" s="26"/>
    </row>
    <row r="38" spans="1:4" ht="23.25">
      <c r="A38" s="29"/>
      <c r="B38" s="26"/>
      <c r="C38" s="26"/>
      <c r="D38" s="26"/>
    </row>
    <row r="39" spans="1:4" ht="23.25">
      <c r="A39" s="29"/>
      <c r="B39" s="26"/>
      <c r="C39" s="26"/>
      <c r="D39" s="26"/>
    </row>
    <row r="40" spans="1:4" ht="23.25">
      <c r="A40" s="29"/>
      <c r="B40" s="26"/>
      <c r="C40" s="26"/>
      <c r="D40" s="26"/>
    </row>
    <row r="41" spans="1:4" ht="23.25">
      <c r="A41" s="29"/>
      <c r="B41" s="26"/>
      <c r="C41" s="26"/>
      <c r="D41" s="26"/>
    </row>
    <row r="42" spans="1:4" ht="23.25">
      <c r="A42" s="29"/>
      <c r="B42" s="26"/>
      <c r="C42" s="26"/>
      <c r="D42" s="26"/>
    </row>
    <row r="43" spans="1:4" ht="23.25">
      <c r="A43" s="29"/>
      <c r="B43" s="26"/>
      <c r="C43" s="26"/>
      <c r="D43" s="26"/>
    </row>
    <row r="44" spans="1:4" ht="23.25">
      <c r="A44" s="29"/>
      <c r="B44" s="26"/>
      <c r="C44" s="26"/>
      <c r="D44" s="26"/>
    </row>
    <row r="45" spans="1:4" ht="23.25">
      <c r="A45" s="29"/>
      <c r="B45" s="26"/>
      <c r="C45" s="26"/>
      <c r="D45" s="26"/>
    </row>
    <row r="46" spans="1:4" ht="23.25">
      <c r="A46" s="29"/>
      <c r="B46" s="26"/>
      <c r="C46" s="26"/>
      <c r="D46" s="26"/>
    </row>
    <row r="47" ht="23.25">
      <c r="A47" s="29"/>
    </row>
    <row r="48" ht="23.25">
      <c r="A48" s="29"/>
    </row>
    <row r="49" ht="23.25">
      <c r="A49" s="29"/>
    </row>
    <row r="50" ht="23.25">
      <c r="A50" s="29"/>
    </row>
    <row r="51" ht="23.25">
      <c r="A51" s="29"/>
    </row>
    <row r="52" ht="23.25">
      <c r="A52" s="29"/>
    </row>
    <row r="53" ht="23.25">
      <c r="A53" s="29"/>
    </row>
    <row r="54" ht="23.25">
      <c r="A54" s="29"/>
    </row>
    <row r="55" ht="23.25">
      <c r="A55" s="29"/>
    </row>
    <row r="56" ht="23.25">
      <c r="A56" s="29"/>
    </row>
    <row r="57" ht="23.25">
      <c r="A57" s="29"/>
    </row>
    <row r="58" ht="23.25">
      <c r="A58" s="29"/>
    </row>
    <row r="59" ht="23.25">
      <c r="A59" s="29"/>
    </row>
    <row r="60" ht="23.25">
      <c r="A60" s="29"/>
    </row>
    <row r="61" ht="23.25">
      <c r="A61" s="29"/>
    </row>
    <row r="62" ht="23.25">
      <c r="A62" s="29"/>
    </row>
    <row r="63" ht="23.25">
      <c r="A63" s="29"/>
    </row>
    <row r="64" ht="23.25">
      <c r="A64" s="29"/>
    </row>
    <row r="65" ht="23.25">
      <c r="A65" s="29"/>
    </row>
    <row r="66" ht="23.25">
      <c r="A66" s="29"/>
    </row>
    <row r="67" ht="23.25">
      <c r="A67" s="29"/>
    </row>
    <row r="68" ht="23.25">
      <c r="A68" s="29"/>
    </row>
    <row r="69" ht="23.25">
      <c r="A69" s="29"/>
    </row>
    <row r="70" ht="23.25">
      <c r="A70" s="29"/>
    </row>
    <row r="71" ht="23.25">
      <c r="A71" s="29"/>
    </row>
    <row r="72" ht="23.25">
      <c r="A72" s="29"/>
    </row>
    <row r="73" ht="23.25">
      <c r="A73" s="29"/>
    </row>
    <row r="74" ht="23.25">
      <c r="A74" s="29"/>
    </row>
    <row r="75" ht="23.25">
      <c r="A75" s="29"/>
    </row>
    <row r="76" ht="23.25">
      <c r="A76" s="29"/>
    </row>
    <row r="77" ht="23.25">
      <c r="A77" s="29"/>
    </row>
    <row r="78" ht="23.25">
      <c r="A78" s="29"/>
    </row>
    <row r="79" ht="23.25">
      <c r="A79" s="29"/>
    </row>
    <row r="80" ht="23.25">
      <c r="A80" s="29"/>
    </row>
    <row r="81" ht="23.25">
      <c r="A81" s="29"/>
    </row>
    <row r="82" ht="23.25">
      <c r="A82" s="29"/>
    </row>
    <row r="83" ht="23.25">
      <c r="A83" s="29"/>
    </row>
    <row r="84" ht="23.25">
      <c r="A84" s="29"/>
    </row>
    <row r="85" ht="23.25">
      <c r="A85" s="29"/>
    </row>
    <row r="86" ht="23.25">
      <c r="A86" s="29"/>
    </row>
    <row r="87" ht="23.25">
      <c r="A87" s="29"/>
    </row>
    <row r="88" ht="23.25">
      <c r="A88" s="29"/>
    </row>
    <row r="89" ht="23.25">
      <c r="A89" s="29"/>
    </row>
    <row r="90" ht="23.25">
      <c r="A90" s="29"/>
    </row>
    <row r="91" ht="23.25">
      <c r="A91" s="29"/>
    </row>
    <row r="92" ht="23.25">
      <c r="A92" s="29"/>
    </row>
    <row r="93" ht="23.25">
      <c r="A93" s="29"/>
    </row>
    <row r="94" ht="23.25">
      <c r="A94" s="29"/>
    </row>
    <row r="95" ht="23.25">
      <c r="A95" s="29"/>
    </row>
    <row r="96" ht="23.25">
      <c r="A96" s="29"/>
    </row>
    <row r="97" ht="23.25">
      <c r="A97" s="29"/>
    </row>
    <row r="98" ht="23.25">
      <c r="A98" s="29"/>
    </row>
    <row r="99" ht="23.25">
      <c r="A99" s="29"/>
    </row>
    <row r="100" ht="23.25">
      <c r="A100" s="29"/>
    </row>
    <row r="101" ht="23.25">
      <c r="A101" s="29"/>
    </row>
    <row r="102" ht="23.25">
      <c r="A102" s="29"/>
    </row>
    <row r="103" ht="23.25">
      <c r="A103" s="29"/>
    </row>
    <row r="104" ht="23.25">
      <c r="A104" s="29"/>
    </row>
    <row r="105" ht="23.25">
      <c r="A105" s="29"/>
    </row>
    <row r="106" ht="23.25">
      <c r="A106" s="29"/>
    </row>
    <row r="107" ht="23.25">
      <c r="A107" s="29"/>
    </row>
    <row r="108" ht="23.25">
      <c r="A108" s="29"/>
    </row>
    <row r="109" ht="23.25">
      <c r="A109" s="29"/>
    </row>
    <row r="110" ht="23.25">
      <c r="A110" s="29"/>
    </row>
    <row r="111" ht="23.25">
      <c r="A111" s="29"/>
    </row>
    <row r="112" ht="23.25">
      <c r="A112" s="29"/>
    </row>
    <row r="113" ht="23.25">
      <c r="A113" s="29"/>
    </row>
    <row r="114" ht="23.25">
      <c r="A114" s="29"/>
    </row>
    <row r="115" ht="23.25">
      <c r="A115" s="29"/>
    </row>
    <row r="116" ht="23.25">
      <c r="A116" s="29"/>
    </row>
    <row r="117" ht="23.25">
      <c r="A117" s="29"/>
    </row>
    <row r="118" ht="23.25">
      <c r="A118" s="29"/>
    </row>
    <row r="119" ht="23.25">
      <c r="A119" s="29"/>
    </row>
    <row r="120" ht="23.25">
      <c r="A120" s="29"/>
    </row>
    <row r="121" ht="23.25">
      <c r="A121" s="29"/>
    </row>
    <row r="122" ht="23.25">
      <c r="A122" s="29"/>
    </row>
    <row r="123" ht="23.25">
      <c r="A123" s="29"/>
    </row>
    <row r="124" ht="23.25">
      <c r="A124" s="29"/>
    </row>
    <row r="125" ht="23.25">
      <c r="A125" s="29"/>
    </row>
    <row r="126" ht="23.25">
      <c r="A126" s="29"/>
    </row>
    <row r="127" ht="23.25">
      <c r="A127" s="29"/>
    </row>
    <row r="128" ht="23.25">
      <c r="A128" s="29"/>
    </row>
    <row r="129" ht="23.25">
      <c r="A129" s="29"/>
    </row>
    <row r="130" ht="23.25">
      <c r="A130" s="29"/>
    </row>
    <row r="131" ht="23.25">
      <c r="A131" s="29"/>
    </row>
    <row r="132" ht="23.25">
      <c r="A132" s="29"/>
    </row>
    <row r="133" ht="23.25">
      <c r="A133" s="29"/>
    </row>
    <row r="134" ht="23.25">
      <c r="A134" s="29"/>
    </row>
    <row r="135" ht="23.25">
      <c r="A135" s="29"/>
    </row>
    <row r="136" ht="23.25">
      <c r="A136" s="29"/>
    </row>
    <row r="137" ht="23.25">
      <c r="A137" s="29"/>
    </row>
    <row r="138" ht="23.25">
      <c r="A138" s="29"/>
    </row>
    <row r="139" ht="23.25">
      <c r="A139" s="29"/>
    </row>
    <row r="140" ht="23.25">
      <c r="A140" s="29"/>
    </row>
    <row r="141" ht="23.25">
      <c r="A141" s="29"/>
    </row>
    <row r="142" ht="23.25">
      <c r="A142" s="29"/>
    </row>
    <row r="143" ht="23.25">
      <c r="A143" s="29"/>
    </row>
    <row r="144" ht="23.25">
      <c r="A144" s="29"/>
    </row>
    <row r="145" ht="23.25">
      <c r="A145" s="29"/>
    </row>
    <row r="146" ht="23.25">
      <c r="A146" s="29"/>
    </row>
    <row r="147" ht="23.25">
      <c r="A147" s="29"/>
    </row>
    <row r="148" ht="23.25">
      <c r="A148" s="29"/>
    </row>
    <row r="149" ht="23.25">
      <c r="A149" s="29"/>
    </row>
    <row r="150" ht="23.25">
      <c r="A150" s="29"/>
    </row>
    <row r="151" ht="23.25">
      <c r="A151" s="29"/>
    </row>
    <row r="152" ht="23.25">
      <c r="A152" s="29"/>
    </row>
    <row r="153" ht="23.25">
      <c r="A153" s="29"/>
    </row>
    <row r="154" ht="23.25">
      <c r="A154" s="29"/>
    </row>
    <row r="155" ht="23.25">
      <c r="A155" s="29"/>
    </row>
    <row r="156" ht="23.25">
      <c r="A156" s="29"/>
    </row>
    <row r="157" ht="23.25">
      <c r="A157" s="29"/>
    </row>
    <row r="158" ht="23.25">
      <c r="A158" s="29"/>
    </row>
    <row r="159" ht="23.25">
      <c r="A159" s="29"/>
    </row>
    <row r="160" ht="23.25">
      <c r="A160" s="29"/>
    </row>
    <row r="161" ht="23.25">
      <c r="A161" s="29"/>
    </row>
    <row r="162" ht="23.25">
      <c r="A162" s="29"/>
    </row>
    <row r="163" ht="23.25">
      <c r="A163" s="29"/>
    </row>
    <row r="164" ht="23.25">
      <c r="A164" s="29"/>
    </row>
    <row r="165" ht="23.25">
      <c r="A165" s="29"/>
    </row>
    <row r="166" ht="23.25">
      <c r="A166" s="29"/>
    </row>
    <row r="167" ht="23.25">
      <c r="A167" s="29"/>
    </row>
    <row r="168" ht="23.25">
      <c r="A168" s="29"/>
    </row>
    <row r="169" ht="23.25">
      <c r="A169" s="29"/>
    </row>
    <row r="170" ht="23.25">
      <c r="A170" s="29"/>
    </row>
    <row r="171" ht="23.25">
      <c r="A171" s="29"/>
    </row>
    <row r="172" ht="23.25">
      <c r="A172" s="29"/>
    </row>
  </sheetData>
  <sheetProtection/>
  <mergeCells count="1">
    <mergeCell ref="A1:C1"/>
  </mergeCells>
  <printOptions/>
  <pageMargins left="0.8267716535433072" right="0.4330708661417323" top="0.6692913385826772" bottom="0.5511811023622047" header="0.3937007874015748" footer="0.31496062992125984"/>
  <pageSetup horizontalDpi="300" verticalDpi="300" orientation="portrait" paperSize="9" scale="90" r:id="rId1"/>
  <headerFooter alignWithMargins="0">
    <oddHeader>&amp;CPOHÁR (amatérského) BĚŽCE ČESKÉHO RÁJE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2017-12-06T08:24:07Z</cp:lastPrinted>
  <dcterms:created xsi:type="dcterms:W3CDTF">2017-12-06T08:07:56Z</dcterms:created>
  <dcterms:modified xsi:type="dcterms:W3CDTF">2018-02-16T06:27:56Z</dcterms:modified>
  <cp:category/>
  <cp:version/>
  <cp:contentType/>
  <cp:contentStatus/>
</cp:coreProperties>
</file>