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1"/>
  </bookViews>
  <sheets>
    <sheet name="PBCr171105" sheetId="1" r:id="rId1"/>
    <sheet name="PBCR17s" sheetId="2" r:id="rId2"/>
  </sheets>
  <definedNames/>
  <calcPr fullCalcOnLoad="1"/>
</workbook>
</file>

<file path=xl/sharedStrings.xml><?xml version="1.0" encoding="utf-8"?>
<sst xmlns="http://schemas.openxmlformats.org/spreadsheetml/2006/main" count="95" uniqueCount="83">
  <si>
    <t>Běžec</t>
  </si>
  <si>
    <t>r.</t>
  </si>
  <si>
    <t>koef.</t>
  </si>
  <si>
    <t>čas</t>
  </si>
  <si>
    <t>přepoč.</t>
  </si>
  <si>
    <t>body</t>
  </si>
  <si>
    <t>Bém František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</si>
  <si>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</si>
  <si>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</si>
  <si>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</si>
  <si>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</si>
  <si>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</si>
  <si>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</si>
  <si>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</si>
  <si>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</si>
  <si>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</si>
  <si>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Menšík Jan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</si>
  <si>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</si>
  <si>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</si>
  <si>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</si>
  <si>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</si>
  <si>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</si>
  <si>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</si>
  <si>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</si>
  <si>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</si>
  <si>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</si>
  <si>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</si>
  <si>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</si>
  <si>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</si>
  <si>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</si>
  <si>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</si>
  <si>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Čivrný Jiří</t>
  </si>
  <si>
    <t>Šikola Jiří</t>
  </si>
  <si>
    <t>Háze Martin</t>
  </si>
  <si>
    <t>Berka Martin</t>
  </si>
  <si>
    <t>Brádle Václav</t>
  </si>
  <si>
    <t>Hruštice</t>
  </si>
  <si>
    <t>5.11.'17</t>
  </si>
  <si>
    <t>GP</t>
  </si>
  <si>
    <t>10km:</t>
  </si>
  <si>
    <t>15km:</t>
  </si>
  <si>
    <t>PBČR 2017</t>
  </si>
  <si>
    <t>Počet startů</t>
  </si>
  <si>
    <r>
      <t>Součet bodů(</t>
    </r>
    <r>
      <rPr>
        <sz val="8"/>
        <rFont val="Formata"/>
        <family val="0"/>
      </rPr>
      <t>zap. 10)</t>
    </r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</si>
  <si>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</si>
  <si>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</si>
  <si>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</si>
  <si>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</si>
  <si>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</si>
  <si>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</si>
  <si>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</si>
  <si>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</si>
  <si>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</si>
  <si>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</si>
  <si>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</si>
  <si>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Peřimovská X</t>
  </si>
  <si>
    <t>Popelka 2017</t>
  </si>
  <si>
    <t>Lhota u SM</t>
  </si>
  <si>
    <t>P3-Hradecký kros</t>
  </si>
  <si>
    <t>Pecka  kros</t>
  </si>
  <si>
    <t>BLH-Lužany</t>
  </si>
  <si>
    <t>P3-Ještědka</t>
  </si>
  <si>
    <t>Butovský kros</t>
  </si>
  <si>
    <t>P3-Rokyt.Dvoračky</t>
  </si>
  <si>
    <t>Šachty-Štěpánka</t>
  </si>
  <si>
    <t>Pojiz. Kros</t>
  </si>
  <si>
    <t>Sokol</t>
  </si>
  <si>
    <t>Studenec</t>
  </si>
  <si>
    <t>Eleven půlmar. ČR</t>
  </si>
  <si>
    <t>P3-Žalý</t>
  </si>
  <si>
    <t>2hrady</t>
  </si>
  <si>
    <t>Huť</t>
  </si>
  <si>
    <r>
      <t xml:space="preserve">Hodinovka </t>
    </r>
    <r>
      <rPr>
        <sz val="9"/>
        <rFont val="Formata"/>
        <family val="0"/>
      </rPr>
      <t>Jilemnice</t>
    </r>
  </si>
  <si>
    <t>Běžec/startujících</t>
  </si>
  <si>
    <t>.</t>
  </si>
  <si>
    <t>k inf.</t>
  </si>
  <si>
    <t xml:space="preserve">Benešov.maratón  </t>
  </si>
  <si>
    <t>14.X.17</t>
  </si>
  <si>
    <t>P2</t>
  </si>
  <si>
    <t>nihil.</t>
  </si>
  <si>
    <t>půlmaratón, kratší trať</t>
  </si>
  <si>
    <t>Tak malé body oba běžci nepotřebují,</t>
  </si>
  <si>
    <t xml:space="preserve"> neuvádím je tedy v tabulce součtu bodů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</si>
</sst>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h:mm:ss;@"/>
    <numFmt numFmtId="167" formatCode="0.0"/>
  </numFmts>
  <fonts count="46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b/>
      <sz val="10"/>
      <name val="Formata"/>
      <family val="0"/>
    </font>
    <font>
      <b/>
      <sz val="11"/>
      <name val="Formata"/>
      <family val="0"/>
    </font>
    <font>
      <sz val="16"/>
      <name val="Formata"/>
      <family val="0"/>
    </font>
    <font>
      <sz val="8"/>
      <name val="Formata"/>
      <family val="0"/>
    </font>
    <font>
      <sz val="9"/>
      <name val="Formata"/>
      <family val="0"/>
    </font>
    <font>
      <sz val="10"/>
      <name val="Times New Roman"/>
      <family val="1"/>
    </font>
    <font>
      <strike/>
      <sz val="8"/>
      <name val="Formata"/>
      <family val="0"/>
    </font>
    <font>
      <b/>
      <strike/>
      <sz val="8"/>
      <name val="Forma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1" fillId="0" borderId="0" xfId="0" applyFont="1" applyAlignment="1">
      <alignment textRotation="90"/>
    </xf>
    <xf numFmtId="0" fontId="26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2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15" t="s">
        <v>36</v>
      </c>
      <c r="B1" s="15"/>
      <c r="C1" s="15"/>
      <c r="D1" s="15" t="s">
        <v>37</v>
      </c>
      <c r="E1" s="15"/>
      <c r="F1" s="15" t="s">
        <v>38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t="s">
        <v>39</v>
      </c>
      <c r="B5" s="1"/>
      <c r="C5" s="1"/>
      <c r="D5" s="1"/>
      <c r="E5" s="1"/>
      <c r="F5" s="1"/>
    </row>
    <row r="6" spans="1:6" ht="12.75">
      <c r="A6" s="2" t="s">
        <v>7</v>
      </c>
      <c r="B6" s="6">
        <v>35</v>
      </c>
      <c r="C6" s="3">
        <v>0.592</v>
      </c>
      <c r="D6" s="4">
        <v>0.03928472222222222</v>
      </c>
      <c r="E6" s="5">
        <f>D6*C6</f>
        <v>0.023256555555555555</v>
      </c>
      <c r="F6" s="14">
        <v>70</v>
      </c>
    </row>
    <row r="7" spans="1:6" ht="12.75">
      <c r="A7" s="2" t="s">
        <v>9</v>
      </c>
      <c r="B7" s="6">
        <v>46</v>
      </c>
      <c r="C7" s="3">
        <v>0.702</v>
      </c>
      <c r="D7" s="12">
        <v>0.05380324074074075</v>
      </c>
      <c r="E7" s="5">
        <f>D7*C7</f>
        <v>0.037769875</v>
      </c>
      <c r="F7" s="10">
        <v>67</v>
      </c>
    </row>
    <row r="8" spans="1:5" ht="12.75">
      <c r="A8" s="2"/>
      <c r="B8" s="6"/>
      <c r="C8" s="3"/>
      <c r="D8" s="5"/>
      <c r="E8" s="5"/>
    </row>
    <row r="9" spans="1:5" ht="12.75">
      <c r="A9" s="2" t="s">
        <v>40</v>
      </c>
      <c r="B9" s="6"/>
      <c r="C9" s="3"/>
      <c r="D9" s="5"/>
      <c r="E9" s="5"/>
    </row>
    <row r="10" spans="1:6" ht="12.75">
      <c r="A10" s="2" t="s">
        <v>20</v>
      </c>
      <c r="B10" s="7">
        <v>59</v>
      </c>
      <c r="C10" s="1">
        <v>0.822</v>
      </c>
      <c r="D10" s="12">
        <v>0.042673611111111114</v>
      </c>
      <c r="E10" s="5">
        <f>D10*C10</f>
        <v>0.03507770833333333</v>
      </c>
      <c r="F10" s="14">
        <v>70</v>
      </c>
    </row>
    <row r="11" spans="1:6" ht="12.75">
      <c r="A11" s="2" t="s">
        <v>34</v>
      </c>
      <c r="B11">
        <v>85</v>
      </c>
      <c r="C11">
        <v>0.975</v>
      </c>
      <c r="D11" s="5">
        <v>0.036535879629629626</v>
      </c>
      <c r="E11" s="5">
        <f>D11*C11</f>
        <v>0.03562248263888888</v>
      </c>
      <c r="F11" s="10">
        <v>67</v>
      </c>
    </row>
    <row r="12" spans="1:6" ht="12.75">
      <c r="A12" s="2" t="s">
        <v>11</v>
      </c>
      <c r="B12">
        <v>48</v>
      </c>
      <c r="C12" s="3">
        <v>0.722</v>
      </c>
      <c r="D12" s="12">
        <v>0.04953125</v>
      </c>
      <c r="E12" s="5">
        <f>D12*C12</f>
        <v>0.035761562499999996</v>
      </c>
      <c r="F12">
        <v>65</v>
      </c>
    </row>
    <row r="13" spans="1:6" ht="12.75">
      <c r="A13" s="2" t="s">
        <v>27</v>
      </c>
      <c r="B13" s="6">
        <v>67</v>
      </c>
      <c r="C13" s="3">
        <v>0.862</v>
      </c>
      <c r="D13" s="12">
        <v>0.044355324074074075</v>
      </c>
      <c r="E13" s="5">
        <f>D13*C13</f>
        <v>0.03823428935185185</v>
      </c>
      <c r="F13">
        <v>63</v>
      </c>
    </row>
    <row r="14" spans="1:6" ht="12.75">
      <c r="A14" s="2" t="s">
        <v>29</v>
      </c>
      <c r="B14" s="9">
        <v>74</v>
      </c>
      <c r="C14" s="11">
        <v>0.897</v>
      </c>
      <c r="D14" s="12">
        <v>0.04446875</v>
      </c>
      <c r="E14" s="5">
        <f>D14*C14</f>
        <v>0.03988846875</v>
      </c>
      <c r="F14">
        <v>61</v>
      </c>
    </row>
    <row r="15" spans="1:6" ht="12.75">
      <c r="A15" s="8" t="s">
        <v>21</v>
      </c>
      <c r="B15" s="7">
        <v>59</v>
      </c>
      <c r="C15" s="1">
        <v>0.822</v>
      </c>
      <c r="D15" s="12">
        <v>0.05819097222222222</v>
      </c>
      <c r="E15" s="12">
        <f>D15*C15</f>
        <v>0.047832979166666664</v>
      </c>
      <c r="F15">
        <v>60</v>
      </c>
    </row>
    <row r="16" spans="1:6" ht="12.75">
      <c r="A16" s="2" t="s">
        <v>17</v>
      </c>
      <c r="B16" s="6">
        <v>56</v>
      </c>
      <c r="C16" s="1">
        <v>0.802</v>
      </c>
      <c r="D16" s="13">
        <v>0.05978587962962963</v>
      </c>
      <c r="E16" s="12">
        <f>D16*C16</f>
        <v>0.04794827546296297</v>
      </c>
      <c r="F16">
        <v>59</v>
      </c>
    </row>
    <row r="17" spans="1:5" ht="12.75">
      <c r="A17" s="2"/>
      <c r="B17" s="6"/>
      <c r="C17" s="3"/>
      <c r="D17" s="4"/>
      <c r="E17" s="5"/>
    </row>
    <row r="18" ht="12.75">
      <c r="A18" s="2" t="s">
        <v>75</v>
      </c>
    </row>
    <row r="20" spans="1:6" ht="15">
      <c r="A20" s="15" t="s">
        <v>76</v>
      </c>
      <c r="B20" s="15"/>
      <c r="C20" s="15"/>
      <c r="D20" s="15" t="s">
        <v>77</v>
      </c>
      <c r="E20" s="15"/>
      <c r="F20" s="15" t="s">
        <v>78</v>
      </c>
    </row>
    <row r="22" spans="1:6" ht="12.75">
      <c r="A22" t="s">
        <v>80</v>
      </c>
      <c r="F22" t="s">
        <v>79</v>
      </c>
    </row>
    <row r="24" spans="1:6" ht="12.75">
      <c r="A24" s="2" t="s">
        <v>31</v>
      </c>
      <c r="B24" s="6">
        <v>80</v>
      </c>
      <c r="C24" s="1">
        <v>0.933</v>
      </c>
      <c r="D24" s="12">
        <v>0.05148148148148148</v>
      </c>
      <c r="E24" s="12">
        <f>D24*C24</f>
        <v>0.048032222222222226</v>
      </c>
      <c r="F24">
        <v>60</v>
      </c>
    </row>
    <row r="25" spans="1:6" ht="12.75">
      <c r="A25" s="2" t="s">
        <v>29</v>
      </c>
      <c r="B25" s="9">
        <v>74</v>
      </c>
      <c r="C25" s="11">
        <v>0.897</v>
      </c>
      <c r="D25" s="12">
        <v>0.06499305555555555</v>
      </c>
      <c r="E25" s="12">
        <f>D25*C25</f>
        <v>0.05829877083333333</v>
      </c>
      <c r="F25">
        <v>59</v>
      </c>
    </row>
    <row r="27" ht="12.75">
      <c r="A27" t="s">
        <v>81</v>
      </c>
    </row>
    <row r="28" ht="12.75">
      <c r="A28" t="s">
        <v>82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="120" zoomScaleNormal="120" zoomScalePageLayoutView="0" workbookViewId="0" topLeftCell="A1">
      <selection activeCell="D13" sqref="D13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6" width="3.625" style="0" customWidth="1"/>
    <col min="27" max="32" width="3.875" style="0" customWidth="1"/>
    <col min="33" max="35" width="3.75390625" style="0" customWidth="1"/>
    <col min="36" max="254" width="9.125" style="0" customWidth="1"/>
    <col min="255" max="255" width="15.75390625" style="0" customWidth="1"/>
  </cols>
  <sheetData>
    <row r="1" spans="1:34" ht="99" customHeight="1">
      <c r="A1" s="16" t="s">
        <v>41</v>
      </c>
      <c r="B1" s="10"/>
      <c r="C1" s="17" t="s">
        <v>42</v>
      </c>
      <c r="D1" s="18" t="s">
        <v>43</v>
      </c>
      <c r="E1" s="17" t="s">
        <v>44</v>
      </c>
      <c r="F1" s="18" t="s">
        <v>45</v>
      </c>
      <c r="G1" s="17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9" t="s">
        <v>53</v>
      </c>
      <c r="O1" s="18" t="s">
        <v>54</v>
      </c>
      <c r="P1" s="19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9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9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18" t="s">
        <v>36</v>
      </c>
    </row>
    <row r="2" spans="1:34" ht="12.75">
      <c r="A2" s="20" t="s">
        <v>73</v>
      </c>
      <c r="B2" s="10">
        <f>COUNT(B4:B33)</f>
        <v>30</v>
      </c>
      <c r="C2" s="21"/>
      <c r="D2" s="21"/>
      <c r="E2" s="22">
        <f>AVERAGE(F2:AH2)</f>
        <v>8.310344827586206</v>
      </c>
      <c r="F2" s="10">
        <f aca="true" t="shared" si="0" ref="F2:AH2">COUNT(F4:F33)</f>
        <v>11</v>
      </c>
      <c r="G2" s="10">
        <f t="shared" si="0"/>
        <v>10</v>
      </c>
      <c r="H2" s="10">
        <f t="shared" si="0"/>
        <v>10</v>
      </c>
      <c r="I2" s="10">
        <f t="shared" si="0"/>
        <v>6</v>
      </c>
      <c r="J2" s="10">
        <f t="shared" si="0"/>
        <v>2</v>
      </c>
      <c r="K2" s="10">
        <f t="shared" si="0"/>
        <v>8</v>
      </c>
      <c r="L2" s="10">
        <f t="shared" si="0"/>
        <v>11</v>
      </c>
      <c r="M2" s="10">
        <f t="shared" si="0"/>
        <v>9</v>
      </c>
      <c r="N2" s="10">
        <f t="shared" si="0"/>
        <v>10</v>
      </c>
      <c r="O2" s="10">
        <f t="shared" si="0"/>
        <v>8</v>
      </c>
      <c r="P2" s="10">
        <f t="shared" si="0"/>
        <v>16</v>
      </c>
      <c r="Q2" s="10">
        <f t="shared" si="0"/>
        <v>8</v>
      </c>
      <c r="R2" s="10">
        <f t="shared" si="0"/>
        <v>9</v>
      </c>
      <c r="S2" s="10">
        <f t="shared" si="0"/>
        <v>8</v>
      </c>
      <c r="T2" s="10">
        <f t="shared" si="0"/>
        <v>7</v>
      </c>
      <c r="U2" s="10">
        <f t="shared" si="0"/>
        <v>12</v>
      </c>
      <c r="V2" s="10">
        <f t="shared" si="0"/>
        <v>11</v>
      </c>
      <c r="W2" s="10">
        <f t="shared" si="0"/>
        <v>9</v>
      </c>
      <c r="X2" s="10">
        <f t="shared" si="0"/>
        <v>6</v>
      </c>
      <c r="Y2" s="10">
        <f t="shared" si="0"/>
        <v>7</v>
      </c>
      <c r="Z2" s="10">
        <f t="shared" si="0"/>
        <v>7</v>
      </c>
      <c r="AA2" s="10">
        <f t="shared" si="0"/>
        <v>12</v>
      </c>
      <c r="AB2" s="10">
        <f t="shared" si="0"/>
        <v>9</v>
      </c>
      <c r="AC2" s="10">
        <f t="shared" si="0"/>
        <v>2</v>
      </c>
      <c r="AD2" s="10">
        <f t="shared" si="0"/>
        <v>6</v>
      </c>
      <c r="AE2" s="10">
        <f t="shared" si="0"/>
        <v>5</v>
      </c>
      <c r="AF2" s="10">
        <f t="shared" si="0"/>
        <v>8</v>
      </c>
      <c r="AG2" s="10">
        <f t="shared" si="0"/>
        <v>5</v>
      </c>
      <c r="AH2" s="10">
        <f t="shared" si="0"/>
        <v>9</v>
      </c>
    </row>
    <row r="3" spans="1:5" ht="5.25" customHeight="1">
      <c r="A3" s="2"/>
      <c r="B3" s="9"/>
      <c r="C3" s="9"/>
      <c r="D3" s="9"/>
      <c r="E3" s="9"/>
    </row>
    <row r="4" spans="1:32" ht="12.75" customHeight="1">
      <c r="A4" s="2" t="s">
        <v>31</v>
      </c>
      <c r="B4" s="6">
        <v>80</v>
      </c>
      <c r="C4" s="9">
        <f>COUNT(F4:AH4)</f>
        <v>12</v>
      </c>
      <c r="D4" s="23">
        <f>SUM(F4:AB4)-65</f>
        <v>697</v>
      </c>
      <c r="E4" s="22">
        <f>AVERAGE(F4:AF4)</f>
        <v>68.41666666666667</v>
      </c>
      <c r="F4" s="14">
        <v>70</v>
      </c>
      <c r="I4" s="14">
        <v>70</v>
      </c>
      <c r="K4" s="14">
        <v>70</v>
      </c>
      <c r="L4" s="10"/>
      <c r="M4" s="10"/>
      <c r="N4" s="10"/>
      <c r="O4" s="10"/>
      <c r="P4">
        <v>67</v>
      </c>
      <c r="R4" s="14">
        <v>70</v>
      </c>
      <c r="U4" s="14">
        <v>70</v>
      </c>
      <c r="W4" s="14">
        <v>70</v>
      </c>
      <c r="Y4" s="24">
        <v>65</v>
      </c>
      <c r="Z4" s="14">
        <v>70</v>
      </c>
      <c r="AA4" s="14">
        <v>70</v>
      </c>
      <c r="AB4" s="14">
        <v>70</v>
      </c>
      <c r="AF4" s="24">
        <v>59</v>
      </c>
    </row>
    <row r="5" spans="1:34" ht="12.75">
      <c r="A5" s="2" t="s">
        <v>20</v>
      </c>
      <c r="B5" s="9">
        <v>59</v>
      </c>
      <c r="C5" s="9">
        <f>COUNT(F5:AH5)</f>
        <v>16</v>
      </c>
      <c r="D5" s="23">
        <f>SUM(F5:AH5)-59-60-60-61-61-67</f>
        <v>682</v>
      </c>
      <c r="E5" s="22">
        <f>AVERAGE(F5:AH5)</f>
        <v>65.625</v>
      </c>
      <c r="G5">
        <v>67</v>
      </c>
      <c r="H5">
        <v>67</v>
      </c>
      <c r="K5" s="10"/>
      <c r="L5">
        <v>67</v>
      </c>
      <c r="M5" s="10"/>
      <c r="N5" s="10"/>
      <c r="O5" s="24">
        <v>59</v>
      </c>
      <c r="P5" s="10"/>
      <c r="S5" s="24">
        <v>61</v>
      </c>
      <c r="V5" s="25">
        <v>61</v>
      </c>
      <c r="X5" s="24">
        <v>60</v>
      </c>
      <c r="Y5">
        <v>67</v>
      </c>
      <c r="AA5">
        <v>67</v>
      </c>
      <c r="AB5">
        <v>67</v>
      </c>
      <c r="AC5" s="14">
        <v>70</v>
      </c>
      <c r="AD5" s="24">
        <v>60</v>
      </c>
      <c r="AE5" s="24">
        <v>67</v>
      </c>
      <c r="AF5" s="14">
        <v>70</v>
      </c>
      <c r="AG5" s="14">
        <v>70</v>
      </c>
      <c r="AH5" s="14">
        <v>70</v>
      </c>
    </row>
    <row r="6" spans="1:34" ht="12.75">
      <c r="A6" s="2" t="s">
        <v>7</v>
      </c>
      <c r="B6" s="6">
        <v>35</v>
      </c>
      <c r="C6" s="9">
        <f>COUNT(F6:AH6)</f>
        <v>13</v>
      </c>
      <c r="D6" s="23">
        <f>SUM(F6:AH6)-59-59-60</f>
        <v>668</v>
      </c>
      <c r="E6" s="22">
        <f>AVERAGE(F6:AH6)</f>
        <v>65.07692307692308</v>
      </c>
      <c r="G6">
        <v>63</v>
      </c>
      <c r="H6">
        <v>63</v>
      </c>
      <c r="L6" s="14">
        <v>70</v>
      </c>
      <c r="M6" s="10"/>
      <c r="P6">
        <v>65</v>
      </c>
      <c r="S6" s="14">
        <v>65</v>
      </c>
      <c r="T6" s="14">
        <v>70</v>
      </c>
      <c r="U6" s="14">
        <v>70</v>
      </c>
      <c r="V6" s="24">
        <v>59</v>
      </c>
      <c r="AA6" s="24">
        <v>59</v>
      </c>
      <c r="AB6">
        <v>65</v>
      </c>
      <c r="AC6" s="24">
        <v>60</v>
      </c>
      <c r="AF6">
        <v>67</v>
      </c>
      <c r="AH6" s="14">
        <v>70</v>
      </c>
    </row>
    <row r="7" spans="1:34" ht="12.75">
      <c r="A7" s="2" t="s">
        <v>29</v>
      </c>
      <c r="B7" s="9">
        <v>74</v>
      </c>
      <c r="C7" s="9">
        <f>COUNT(F7:AH7)</f>
        <v>15</v>
      </c>
      <c r="D7" s="23">
        <f>SUM(L7:AH7)-58-58-60-60</f>
        <v>637</v>
      </c>
      <c r="E7" s="22">
        <f>AVERAGE(F7:AH7)</f>
        <v>62.2</v>
      </c>
      <c r="F7" s="24">
        <v>60</v>
      </c>
      <c r="L7">
        <v>61</v>
      </c>
      <c r="N7">
        <v>61</v>
      </c>
      <c r="O7" s="24">
        <v>60</v>
      </c>
      <c r="P7" s="24">
        <v>58</v>
      </c>
      <c r="Q7">
        <v>67</v>
      </c>
      <c r="R7">
        <v>67</v>
      </c>
      <c r="T7">
        <v>67</v>
      </c>
      <c r="U7">
        <v>65</v>
      </c>
      <c r="V7">
        <v>60</v>
      </c>
      <c r="W7">
        <v>67</v>
      </c>
      <c r="AA7">
        <v>61</v>
      </c>
      <c r="AB7" s="24">
        <v>60</v>
      </c>
      <c r="AD7" s="24">
        <v>58</v>
      </c>
      <c r="AH7">
        <v>61</v>
      </c>
    </row>
    <row r="8" spans="1:34" ht="12.75">
      <c r="A8" s="2" t="s">
        <v>11</v>
      </c>
      <c r="B8" s="6">
        <v>48</v>
      </c>
      <c r="C8" s="9">
        <f>COUNT(F8:AH8)</f>
        <v>11</v>
      </c>
      <c r="D8" s="23">
        <f>SUM(F8:AH8)-58</f>
        <v>626</v>
      </c>
      <c r="E8" s="22">
        <f>AVERAGE(F8:AH8)</f>
        <v>62.18181818181818</v>
      </c>
      <c r="H8" s="10">
        <v>65</v>
      </c>
      <c r="M8">
        <v>67</v>
      </c>
      <c r="O8">
        <v>63</v>
      </c>
      <c r="P8">
        <v>63</v>
      </c>
      <c r="S8">
        <v>63</v>
      </c>
      <c r="V8" s="10">
        <v>60</v>
      </c>
      <c r="X8" s="24">
        <v>58</v>
      </c>
      <c r="AA8">
        <v>60</v>
      </c>
      <c r="AB8">
        <v>61</v>
      </c>
      <c r="AD8">
        <v>59</v>
      </c>
      <c r="AH8">
        <v>65</v>
      </c>
    </row>
    <row r="9" spans="1:33" ht="12.75">
      <c r="A9" s="2" t="s">
        <v>18</v>
      </c>
      <c r="B9" s="6">
        <v>58</v>
      </c>
      <c r="C9" s="9">
        <f>COUNT(F9:AH9)</f>
        <v>17</v>
      </c>
      <c r="D9" s="23">
        <f>SUM(K9:AG9)-56-56-57-58-58-58-58</f>
        <v>623</v>
      </c>
      <c r="E9" s="22">
        <f>AVERAGE(F9:AH9)</f>
        <v>60.23529411764706</v>
      </c>
      <c r="K9">
        <v>61</v>
      </c>
      <c r="L9">
        <v>58</v>
      </c>
      <c r="M9">
        <v>60</v>
      </c>
      <c r="N9">
        <v>60</v>
      </c>
      <c r="O9" s="24">
        <v>58</v>
      </c>
      <c r="P9" s="10"/>
      <c r="T9">
        <v>65</v>
      </c>
      <c r="U9">
        <v>60</v>
      </c>
      <c r="V9" s="24">
        <v>58</v>
      </c>
      <c r="W9">
        <v>63</v>
      </c>
      <c r="X9" s="24">
        <v>57</v>
      </c>
      <c r="Y9">
        <v>61</v>
      </c>
      <c r="Z9">
        <v>63</v>
      </c>
      <c r="AA9" s="24">
        <v>56</v>
      </c>
      <c r="AB9" s="24">
        <v>58</v>
      </c>
      <c r="AD9" s="24">
        <v>56</v>
      </c>
      <c r="AE9">
        <v>65</v>
      </c>
      <c r="AG9">
        <v>65</v>
      </c>
    </row>
    <row r="10" spans="1:33" ht="12.75">
      <c r="A10" s="26" t="s">
        <v>14</v>
      </c>
      <c r="B10" s="9">
        <v>51</v>
      </c>
      <c r="C10" s="9">
        <f>COUNT(F10:AH10)</f>
        <v>24</v>
      </c>
      <c r="D10" s="23">
        <f>SUM(I10:AG10)-51-55-56-56-57-57-57-59-59-60-60</f>
        <v>619</v>
      </c>
      <c r="E10" s="22">
        <f>AVERAGE(F10:AH10)</f>
        <v>59.083333333333336</v>
      </c>
      <c r="F10" s="24">
        <v>58</v>
      </c>
      <c r="G10" s="24">
        <v>58</v>
      </c>
      <c r="H10" s="24">
        <v>56</v>
      </c>
      <c r="I10" s="10">
        <v>61</v>
      </c>
      <c r="J10" s="10"/>
      <c r="K10" s="24">
        <v>59</v>
      </c>
      <c r="L10" s="24">
        <v>59</v>
      </c>
      <c r="M10" s="10">
        <v>61</v>
      </c>
      <c r="N10" s="24">
        <v>56</v>
      </c>
      <c r="O10" s="24">
        <v>57</v>
      </c>
      <c r="P10" s="24">
        <v>51</v>
      </c>
      <c r="Q10" s="10">
        <v>60</v>
      </c>
      <c r="R10" s="10">
        <v>65</v>
      </c>
      <c r="T10" s="24">
        <v>60</v>
      </c>
      <c r="U10">
        <v>61</v>
      </c>
      <c r="V10" s="24">
        <v>56</v>
      </c>
      <c r="W10">
        <v>61</v>
      </c>
      <c r="Y10" s="24">
        <v>60</v>
      </c>
      <c r="Z10">
        <v>61</v>
      </c>
      <c r="AA10" s="24">
        <v>55</v>
      </c>
      <c r="AB10" s="24">
        <v>57</v>
      </c>
      <c r="AD10" s="24">
        <v>57</v>
      </c>
      <c r="AE10">
        <v>61</v>
      </c>
      <c r="AF10">
        <v>61</v>
      </c>
      <c r="AG10">
        <v>67</v>
      </c>
    </row>
    <row r="11" spans="1:23" ht="12.75">
      <c r="A11" s="2" t="s">
        <v>22</v>
      </c>
      <c r="B11" s="6">
        <v>60</v>
      </c>
      <c r="C11" s="9">
        <f>COUNT(F11:AH11)</f>
        <v>13</v>
      </c>
      <c r="D11" s="23">
        <f>SUM(G11:W11)-54-57</f>
        <v>614</v>
      </c>
      <c r="E11" s="22">
        <f>AVERAGE(F11:AH11)</f>
        <v>60.15384615384615</v>
      </c>
      <c r="F11" s="24">
        <v>57</v>
      </c>
      <c r="G11">
        <v>57</v>
      </c>
      <c r="H11">
        <v>57</v>
      </c>
      <c r="I11" s="10">
        <v>63</v>
      </c>
      <c r="J11" s="10">
        <v>67</v>
      </c>
      <c r="L11">
        <v>60</v>
      </c>
      <c r="M11">
        <v>65</v>
      </c>
      <c r="P11" s="24">
        <v>54</v>
      </c>
      <c r="R11">
        <v>67</v>
      </c>
      <c r="S11">
        <v>58</v>
      </c>
      <c r="T11">
        <v>61</v>
      </c>
      <c r="V11" s="24">
        <v>57</v>
      </c>
      <c r="W11">
        <v>59</v>
      </c>
    </row>
    <row r="12" spans="1:34" ht="12.75">
      <c r="A12" s="2" t="s">
        <v>17</v>
      </c>
      <c r="B12" s="6">
        <v>56</v>
      </c>
      <c r="C12" s="9">
        <f>COUNT(F12:AH12)</f>
        <v>14</v>
      </c>
      <c r="D12" s="23">
        <f>SUM(F12:AH12)-53-56-57-57</f>
        <v>605</v>
      </c>
      <c r="E12" s="22">
        <f>AVERAGE(F12:AH12)</f>
        <v>59.142857142857146</v>
      </c>
      <c r="F12">
        <v>59</v>
      </c>
      <c r="G12" s="10">
        <v>59</v>
      </c>
      <c r="H12">
        <v>58</v>
      </c>
      <c r="I12" s="10">
        <v>60</v>
      </c>
      <c r="J12" s="14">
        <v>70</v>
      </c>
      <c r="L12" s="24">
        <v>57</v>
      </c>
      <c r="M12">
        <v>58</v>
      </c>
      <c r="P12" s="24">
        <v>53</v>
      </c>
      <c r="R12">
        <v>63</v>
      </c>
      <c r="S12" s="24">
        <v>56</v>
      </c>
      <c r="U12" s="24">
        <v>57</v>
      </c>
      <c r="W12">
        <v>60</v>
      </c>
      <c r="Z12">
        <v>59</v>
      </c>
      <c r="AH12">
        <v>59</v>
      </c>
    </row>
    <row r="13" spans="1:33" ht="12.75">
      <c r="A13" s="2" t="s">
        <v>10</v>
      </c>
      <c r="B13" s="10">
        <v>48</v>
      </c>
      <c r="C13" s="9">
        <f>COUNT(F13:AH13)</f>
        <v>12</v>
      </c>
      <c r="D13" s="23">
        <f>SUM(F13:AG13)-55-56</f>
        <v>584</v>
      </c>
      <c r="E13" s="22">
        <f>AVERAGE(F13:AH13)</f>
        <v>57.916666666666664</v>
      </c>
      <c r="F13" s="10">
        <v>56</v>
      </c>
      <c r="G13" s="24">
        <v>56</v>
      </c>
      <c r="K13">
        <v>58</v>
      </c>
      <c r="L13" s="24">
        <v>55</v>
      </c>
      <c r="M13" s="10"/>
      <c r="N13" s="10">
        <v>57</v>
      </c>
      <c r="O13" s="10"/>
      <c r="P13" s="10"/>
      <c r="R13">
        <v>61</v>
      </c>
      <c r="T13">
        <v>59</v>
      </c>
      <c r="U13">
        <v>56</v>
      </c>
      <c r="W13">
        <v>57</v>
      </c>
      <c r="Y13">
        <v>59</v>
      </c>
      <c r="AF13">
        <v>60</v>
      </c>
      <c r="AG13">
        <v>61</v>
      </c>
    </row>
    <row r="14" spans="1:31" ht="12.75">
      <c r="A14" s="2" t="s">
        <v>23</v>
      </c>
      <c r="B14" s="6">
        <v>61</v>
      </c>
      <c r="C14" s="9">
        <f>COUNT(F14:AH14)</f>
        <v>9</v>
      </c>
      <c r="D14" s="23">
        <f>SUM(F14:AE14)</f>
        <v>549</v>
      </c>
      <c r="E14" s="22">
        <f>AVERAGE(F14:AH14)</f>
        <v>61</v>
      </c>
      <c r="K14">
        <v>63</v>
      </c>
      <c r="L14">
        <v>63</v>
      </c>
      <c r="P14">
        <v>56</v>
      </c>
      <c r="Q14">
        <v>63</v>
      </c>
      <c r="T14">
        <v>63</v>
      </c>
      <c r="U14">
        <v>63</v>
      </c>
      <c r="W14">
        <v>58</v>
      </c>
      <c r="AA14">
        <v>57</v>
      </c>
      <c r="AE14">
        <v>63</v>
      </c>
    </row>
    <row r="15" spans="1:34" ht="12.75">
      <c r="A15" s="2" t="s">
        <v>34</v>
      </c>
      <c r="B15">
        <v>85</v>
      </c>
      <c r="C15" s="9">
        <f>COUNT(F15:AH15)</f>
        <v>8</v>
      </c>
      <c r="D15" s="23">
        <f>SUM(F15:AH15)</f>
        <v>533</v>
      </c>
      <c r="E15" s="22">
        <f>AVERAGE(F15:AH15)</f>
        <v>66.625</v>
      </c>
      <c r="F15">
        <v>67</v>
      </c>
      <c r="N15" s="14">
        <v>70</v>
      </c>
      <c r="U15">
        <v>67</v>
      </c>
      <c r="X15" s="14">
        <v>61</v>
      </c>
      <c r="Y15" s="14">
        <v>70</v>
      </c>
      <c r="AD15" s="14">
        <v>61</v>
      </c>
      <c r="AE15" s="14">
        <v>70</v>
      </c>
      <c r="AH15">
        <v>67</v>
      </c>
    </row>
    <row r="16" spans="1:22" ht="12.75">
      <c r="A16" s="2" t="s">
        <v>33</v>
      </c>
      <c r="B16" s="6">
        <v>85</v>
      </c>
      <c r="C16" s="9">
        <f>COUNT(F16:AH16)</f>
        <v>8</v>
      </c>
      <c r="D16" s="23">
        <f>SUM(F16:AD16)</f>
        <v>492</v>
      </c>
      <c r="E16" s="22">
        <f>AVERAGE(F16:AH16)</f>
        <v>61.5</v>
      </c>
      <c r="H16">
        <v>61</v>
      </c>
      <c r="I16">
        <v>65</v>
      </c>
      <c r="K16">
        <v>65</v>
      </c>
      <c r="L16" s="10"/>
      <c r="O16">
        <v>61</v>
      </c>
      <c r="P16">
        <v>57</v>
      </c>
      <c r="Q16">
        <v>65</v>
      </c>
      <c r="S16">
        <v>59</v>
      </c>
      <c r="V16">
        <v>59</v>
      </c>
    </row>
    <row r="17" spans="1:32" ht="12.75">
      <c r="A17" s="2" t="s">
        <v>30</v>
      </c>
      <c r="B17" s="6">
        <v>77</v>
      </c>
      <c r="C17" s="9">
        <f>COUNT(F17:AH17)</f>
        <v>7</v>
      </c>
      <c r="D17" s="23">
        <f>SUM(F17:AH17)</f>
        <v>456</v>
      </c>
      <c r="E17" s="22">
        <f>AVERAGE(F17:AH17)</f>
        <v>65.14285714285714</v>
      </c>
      <c r="F17">
        <v>65</v>
      </c>
      <c r="G17">
        <v>61</v>
      </c>
      <c r="H17" s="10"/>
      <c r="L17">
        <v>65</v>
      </c>
      <c r="N17">
        <v>67</v>
      </c>
      <c r="P17" s="10"/>
      <c r="Q17" s="14">
        <v>70</v>
      </c>
      <c r="Y17">
        <v>63</v>
      </c>
      <c r="AF17">
        <v>65</v>
      </c>
    </row>
    <row r="18" spans="1:27" ht="12.75">
      <c r="A18" s="2" t="s">
        <v>12</v>
      </c>
      <c r="B18">
        <v>48</v>
      </c>
      <c r="C18" s="9">
        <f>COUNT(F18:AH18)</f>
        <v>7</v>
      </c>
      <c r="D18" s="23">
        <f>SUM(F18:AH18)</f>
        <v>449</v>
      </c>
      <c r="E18" s="22">
        <f>AVERAGE(F18:AH18)</f>
        <v>64.14285714285714</v>
      </c>
      <c r="H18" s="10"/>
      <c r="K18" s="10">
        <v>67</v>
      </c>
      <c r="N18">
        <v>65</v>
      </c>
      <c r="O18" s="14">
        <v>65</v>
      </c>
      <c r="R18" s="14">
        <v>70</v>
      </c>
      <c r="V18">
        <v>58</v>
      </c>
      <c r="X18">
        <v>59</v>
      </c>
      <c r="AA18">
        <v>65</v>
      </c>
    </row>
    <row r="19" spans="1:34" ht="12.75">
      <c r="A19" s="8" t="s">
        <v>21</v>
      </c>
      <c r="B19" s="7">
        <v>59</v>
      </c>
      <c r="C19" s="9">
        <f>COUNT(F19:AH19)</f>
        <v>6</v>
      </c>
      <c r="D19" s="23">
        <f>SUM(F19:AH19)</f>
        <v>361</v>
      </c>
      <c r="E19" s="22">
        <f>AVERAGE(F19:AH19)</f>
        <v>60.166666666666664</v>
      </c>
      <c r="L19">
        <v>56</v>
      </c>
      <c r="Q19">
        <v>61</v>
      </c>
      <c r="AA19">
        <v>58</v>
      </c>
      <c r="AF19">
        <v>63</v>
      </c>
      <c r="AG19">
        <v>63</v>
      </c>
      <c r="AH19">
        <v>60</v>
      </c>
    </row>
    <row r="20" spans="1:34" ht="12.75">
      <c r="A20" s="2" t="s">
        <v>9</v>
      </c>
      <c r="B20" s="6">
        <v>46</v>
      </c>
      <c r="C20" s="9">
        <f>COUNT(F20:AH20)</f>
        <v>6</v>
      </c>
      <c r="D20" s="23">
        <f>SUM(F20:AH20)</f>
        <v>354</v>
      </c>
      <c r="E20" s="22">
        <f>AVERAGE(F20:AH20)</f>
        <v>59</v>
      </c>
      <c r="F20" s="10"/>
      <c r="G20" s="10"/>
      <c r="H20" s="10">
        <v>60</v>
      </c>
      <c r="O20">
        <v>56</v>
      </c>
      <c r="P20">
        <v>50</v>
      </c>
      <c r="U20">
        <v>65</v>
      </c>
      <c r="X20">
        <v>56</v>
      </c>
      <c r="AH20">
        <v>67</v>
      </c>
    </row>
    <row r="21" spans="1:26" ht="12.75">
      <c r="A21" s="2" t="s">
        <v>28</v>
      </c>
      <c r="B21" s="10">
        <v>69</v>
      </c>
      <c r="C21" s="9">
        <f>COUNT(F21:AH21)</f>
        <v>5</v>
      </c>
      <c r="D21" s="23">
        <f>SUM(F21:AH21)</f>
        <v>312</v>
      </c>
      <c r="E21" s="22">
        <f>AVERAGE(F21:AH21)</f>
        <v>62.4</v>
      </c>
      <c r="F21">
        <v>63</v>
      </c>
      <c r="G21">
        <v>60</v>
      </c>
      <c r="I21" s="10"/>
      <c r="P21">
        <v>59</v>
      </c>
      <c r="W21">
        <v>65</v>
      </c>
      <c r="Z21">
        <v>65</v>
      </c>
    </row>
    <row r="22" spans="1:21" ht="12.75">
      <c r="A22" s="2" t="s">
        <v>15</v>
      </c>
      <c r="B22" s="6">
        <v>54</v>
      </c>
      <c r="C22" s="9">
        <f>COUNT(F22:AH22)</f>
        <v>5</v>
      </c>
      <c r="D22" s="23">
        <f>SUM(F22:AH22)</f>
        <v>286</v>
      </c>
      <c r="E22" s="22">
        <f>AVERAGE(F22:AH22)</f>
        <v>57.2</v>
      </c>
      <c r="H22" s="10">
        <v>59</v>
      </c>
      <c r="M22">
        <v>59</v>
      </c>
      <c r="P22">
        <v>52</v>
      </c>
      <c r="S22">
        <v>57</v>
      </c>
      <c r="U22">
        <v>59</v>
      </c>
    </row>
    <row r="23" spans="1:16" ht="12.75">
      <c r="A23" s="2" t="s">
        <v>13</v>
      </c>
      <c r="B23">
        <v>50</v>
      </c>
      <c r="C23" s="9">
        <f>COUNT(F23:AH23)</f>
        <v>4</v>
      </c>
      <c r="D23" s="23">
        <f>SUM(F23:AH23)</f>
        <v>275</v>
      </c>
      <c r="E23" s="22">
        <f>AVERAGE(F23:AH23)</f>
        <v>68.75</v>
      </c>
      <c r="G23">
        <v>65</v>
      </c>
      <c r="H23" s="14">
        <v>70</v>
      </c>
      <c r="J23" s="10"/>
      <c r="K23" s="10"/>
      <c r="M23" s="14">
        <v>70</v>
      </c>
      <c r="N23" s="10"/>
      <c r="O23" s="10"/>
      <c r="P23" s="14">
        <v>70</v>
      </c>
    </row>
    <row r="24" spans="1:26" ht="12.75">
      <c r="A24" s="2" t="s">
        <v>25</v>
      </c>
      <c r="B24" s="6">
        <v>64</v>
      </c>
      <c r="C24" s="9">
        <f>COUNT(F24:AH24)</f>
        <v>4</v>
      </c>
      <c r="D24" s="23">
        <f>SUM(F24:AH24)</f>
        <v>265</v>
      </c>
      <c r="E24" s="22">
        <f>AVERAGE(F24:AH24)</f>
        <v>66.25</v>
      </c>
      <c r="G24" s="14">
        <v>70</v>
      </c>
      <c r="H24" s="10"/>
      <c r="I24">
        <v>67</v>
      </c>
      <c r="J24" s="10"/>
      <c r="K24" s="10"/>
      <c r="L24" s="10"/>
      <c r="P24">
        <v>61</v>
      </c>
      <c r="Z24">
        <v>67</v>
      </c>
    </row>
    <row r="25" spans="1:34" ht="12.75">
      <c r="A25" s="2" t="s">
        <v>27</v>
      </c>
      <c r="B25" s="6">
        <v>67</v>
      </c>
      <c r="C25" s="9">
        <f>COUNT(F25:AH25)</f>
        <v>4</v>
      </c>
      <c r="D25" s="23">
        <f>SUM(F25:AH25)</f>
        <v>245</v>
      </c>
      <c r="E25" s="22">
        <f>AVERAGE(F25:AH25)</f>
        <v>61.25</v>
      </c>
      <c r="N25">
        <v>63</v>
      </c>
      <c r="V25">
        <v>56</v>
      </c>
      <c r="AA25">
        <v>63</v>
      </c>
      <c r="AH25">
        <v>63</v>
      </c>
    </row>
    <row r="26" spans="1:32" ht="12.75">
      <c r="A26" s="2" t="s">
        <v>6</v>
      </c>
      <c r="B26">
        <v>27</v>
      </c>
      <c r="C26" s="9">
        <f>COUNT(F26:AH26)</f>
        <v>4</v>
      </c>
      <c r="D26" s="23">
        <f>SUM(F26:AH26)</f>
        <v>234</v>
      </c>
      <c r="E26" s="22">
        <f>AVERAGE(F26:AH26)</f>
        <v>58.5</v>
      </c>
      <c r="R26">
        <v>59</v>
      </c>
      <c r="V26">
        <v>57</v>
      </c>
      <c r="Z26">
        <v>60</v>
      </c>
      <c r="AF26">
        <v>58</v>
      </c>
    </row>
    <row r="27" spans="1:28" ht="12.75">
      <c r="A27" s="2" t="s">
        <v>16</v>
      </c>
      <c r="B27" s="6">
        <v>56</v>
      </c>
      <c r="C27" s="9">
        <f>COUNT(F27:AH27)</f>
        <v>3</v>
      </c>
      <c r="D27" s="23">
        <f>SUM(F27:AH27)</f>
        <v>183</v>
      </c>
      <c r="E27" s="22">
        <f>AVERAGE(F27:AH27)</f>
        <v>61</v>
      </c>
      <c r="N27" s="14"/>
      <c r="P27">
        <v>60</v>
      </c>
      <c r="S27">
        <v>60</v>
      </c>
      <c r="AB27">
        <v>63</v>
      </c>
    </row>
    <row r="28" spans="1:18" ht="12.75">
      <c r="A28" s="2" t="s">
        <v>35</v>
      </c>
      <c r="B28">
        <v>37</v>
      </c>
      <c r="C28" s="9">
        <f>COUNT(F28:AH28)</f>
        <v>3</v>
      </c>
      <c r="D28" s="23">
        <f>SUM(F28:AH28)</f>
        <v>177</v>
      </c>
      <c r="E28" s="22">
        <f>AVERAGE(F28:AH28)</f>
        <v>59</v>
      </c>
      <c r="K28">
        <v>60</v>
      </c>
      <c r="M28">
        <v>57</v>
      </c>
      <c r="R28">
        <v>60</v>
      </c>
    </row>
    <row r="29" spans="1:28" ht="12.75">
      <c r="A29" s="2" t="s">
        <v>8</v>
      </c>
      <c r="B29" s="6">
        <v>41</v>
      </c>
      <c r="C29" s="9">
        <f>COUNT(F29:AH29)</f>
        <v>3</v>
      </c>
      <c r="D29" s="23">
        <f>SUM(F29:AF29)</f>
        <v>177</v>
      </c>
      <c r="E29" s="22">
        <f>AVERAGE(F29:AH29)</f>
        <v>59</v>
      </c>
      <c r="M29">
        <v>63</v>
      </c>
      <c r="P29">
        <v>55</v>
      </c>
      <c r="AB29">
        <v>59</v>
      </c>
    </row>
    <row r="30" spans="1:21" ht="12.75">
      <c r="A30" s="2" t="s">
        <v>32</v>
      </c>
      <c r="B30" s="6">
        <v>95</v>
      </c>
      <c r="C30" s="9">
        <f>COUNT(F30:AH30)</f>
        <v>3</v>
      </c>
      <c r="D30" s="23">
        <f>SUM(F30:AF30)</f>
        <v>175</v>
      </c>
      <c r="E30" s="22">
        <f>AVERAGE(F30:AH30)</f>
        <v>58.333333333333336</v>
      </c>
      <c r="N30">
        <v>58</v>
      </c>
      <c r="Q30">
        <v>59</v>
      </c>
      <c r="U30">
        <v>58</v>
      </c>
    </row>
    <row r="31" spans="1:27" ht="12.75">
      <c r="A31" s="2" t="s">
        <v>26</v>
      </c>
      <c r="B31" s="6">
        <v>66</v>
      </c>
      <c r="C31" s="9">
        <f>COUNT(F31:AF31)</f>
        <v>3</v>
      </c>
      <c r="D31" s="23">
        <f>SUM(F31:AF31)</f>
        <v>171</v>
      </c>
      <c r="E31" s="22">
        <f>AVERAGE(F31:AH31)</f>
        <v>57</v>
      </c>
      <c r="N31">
        <v>59</v>
      </c>
      <c r="Q31">
        <v>58</v>
      </c>
      <c r="AA31">
        <v>54</v>
      </c>
    </row>
    <row r="32" spans="1:6" ht="12.75">
      <c r="A32" s="2" t="s">
        <v>24</v>
      </c>
      <c r="B32" s="9">
        <v>62</v>
      </c>
      <c r="C32" s="9">
        <f>COUNT(F32:AF32)</f>
        <v>1</v>
      </c>
      <c r="D32" s="23">
        <f>SUM(F32:AA32)</f>
        <v>61</v>
      </c>
      <c r="E32" s="22">
        <f>AVERAGE(F32:AF32)</f>
        <v>61</v>
      </c>
      <c r="F32">
        <v>61</v>
      </c>
    </row>
    <row r="33" spans="1:35" ht="12.75">
      <c r="A33" s="2" t="s">
        <v>19</v>
      </c>
      <c r="B33" s="6">
        <v>58</v>
      </c>
      <c r="C33" s="9">
        <f>COUNT(F33:V33)</f>
        <v>1</v>
      </c>
      <c r="D33" s="23">
        <f>SUM(F33:S33)</f>
        <v>55</v>
      </c>
      <c r="E33" s="22">
        <f>AVERAGE(F33:V33)</f>
        <v>55</v>
      </c>
      <c r="F33">
        <v>55</v>
      </c>
      <c r="AI33" t="s">
        <v>74</v>
      </c>
    </row>
  </sheetData>
  <sheetProtection/>
  <printOptions gridLines="1"/>
  <pageMargins left="0.89" right="0.1968503937007874" top="0.87" bottom="0.62" header="0.46" footer="0.41"/>
  <pageSetup horizontalDpi="600" verticalDpi="600" orientation="landscape" paperSize="9" scale="95" r:id="rId1"/>
  <headerFooter alignWithMargins="0">
    <oddHeader>&amp;L&amp;"Bookman Old Style CE,Obyčejné"&amp;14Pohár Běžce Českého ráje&amp;C&amp;14 2017&amp;R&amp;14 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2017-11-05T20:38:23Z</cp:lastPrinted>
  <dcterms:created xsi:type="dcterms:W3CDTF">2017-11-05T19:54:35Z</dcterms:created>
  <dcterms:modified xsi:type="dcterms:W3CDTF">2017-11-05T20:38:28Z</dcterms:modified>
  <cp:category/>
  <cp:version/>
  <cp:contentType/>
  <cp:contentStatus/>
</cp:coreProperties>
</file>