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7245" activeTab="0"/>
  </bookViews>
  <sheets>
    <sheet name="PBCr170723" sheetId="1" r:id="rId1"/>
    <sheet name="PBCR17s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<sst xmlns="http://schemas.openxmlformats.org/spreadsheetml/2006/main" count="80" uniqueCount="67">
  <si>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Běžec</t>
  </si>
  <si>
    <t>r.</t>
  </si>
  <si>
    <t>koef.</t>
  </si>
  <si>
    <t>čas</t>
  </si>
  <si>
    <t>přepoč.</t>
  </si>
  <si>
    <t>body</t>
  </si>
  <si>
    <t>Bém František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</si>
  <si>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</si>
  <si>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</si>
  <si>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</si>
  <si>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</si>
  <si>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</si>
  <si>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</si>
  <si>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</si>
  <si>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</si>
  <si>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</si>
  <si>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Menšík Jan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</si>
  <si>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</si>
  <si>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</si>
  <si>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</si>
  <si>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</si>
  <si>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</si>
  <si>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</si>
  <si>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</si>
  <si>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</si>
  <si>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</si>
  <si>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</si>
  <si>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</si>
  <si>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</si>
  <si>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</si>
  <si>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</si>
  <si>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</si>
  <si>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</si>
  <si>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</si>
  <si>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</si>
  <si>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Brádle Václav</t>
  </si>
  <si>
    <t>Šachty - Štěpánka</t>
  </si>
  <si>
    <t>23.7.'17</t>
  </si>
  <si>
    <t>GP</t>
  </si>
  <si>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</si>
  <si>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</si>
  <si>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</si>
  <si>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</si>
  <si>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</si>
  <si>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</si>
  <si>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</si>
  <si>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</si>
  <si>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</si>
  <si>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</si>
  <si>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</si>
  <si>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</si>
  <si>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</si>
  <si>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</si>
  <si>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</si>
  <si>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</si>
  <si>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Lhota u SM</t>
  </si>
  <si>
    <t>P3-Hradecký kros</t>
  </si>
  <si>
    <t>Pecka  kros</t>
  </si>
  <si>
    <t>BLH-Lužany</t>
  </si>
  <si>
    <t>P3-Ještědka</t>
  </si>
  <si>
    <t>Butovský kros</t>
  </si>
  <si>
    <t>Běžec/startujících</t>
  </si>
  <si>
    <t>P3-Rokyt.Dvoračky</t>
  </si>
  <si>
    <t>Šachty-Štěpánka</t>
  </si>
  <si>
    <t>Rokytnice  Dvoračky</t>
  </si>
  <si>
    <t>22.7.'17</t>
  </si>
  <si>
    <t>P3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</si>
</sst>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  <numFmt numFmtId="167" formatCode="h:mm:ss;@"/>
  </numFmts>
  <fonts count="44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b/>
      <sz val="10"/>
      <name val="Formata"/>
      <family val="0"/>
    </font>
    <font>
      <b/>
      <sz val="11"/>
      <name val="Formata"/>
      <family val="0"/>
    </font>
    <font>
      <sz val="16"/>
      <name val="Formata"/>
      <family val="0"/>
    </font>
    <font>
      <sz val="8"/>
      <name val="Formata"/>
      <family val="0"/>
    </font>
    <font>
      <sz val="10"/>
      <name val="Times New Roman"/>
      <family val="1"/>
    </font>
    <font>
      <strike/>
      <sz val="8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5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5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8.375" style="0" customWidth="1"/>
    <col min="2" max="2" width="3.375" style="0" customWidth="1"/>
    <col min="3" max="3" width="7.75390625" style="0" customWidth="1"/>
    <col min="4" max="4" width="9.375" style="0" customWidth="1"/>
    <col min="6" max="6" width="4.75390625" style="0" customWidth="1"/>
  </cols>
  <sheetData>
    <row r="1" spans="1:6" ht="15">
      <c r="A1" s="12" t="s">
        <v>36</v>
      </c>
      <c r="B1" s="12"/>
      <c r="C1" s="12"/>
      <c r="D1" s="12" t="s">
        <v>37</v>
      </c>
      <c r="E1" s="12"/>
      <c r="F1" s="12" t="s">
        <v>38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34</v>
      </c>
      <c r="B5">
        <v>85</v>
      </c>
      <c r="C5">
        <v>0.975</v>
      </c>
      <c r="D5" s="5">
        <v>0.020030092592592592</v>
      </c>
      <c r="E5" s="5">
        <f>D5*C5</f>
        <v>0.019529340277777776</v>
      </c>
      <c r="F5" s="11">
        <v>70</v>
      </c>
    </row>
    <row r="6" spans="1:6" ht="12.75">
      <c r="A6" s="2" t="s">
        <v>20</v>
      </c>
      <c r="B6" s="7">
        <v>59</v>
      </c>
      <c r="C6" s="1">
        <v>0.822</v>
      </c>
      <c r="D6" s="4">
        <v>0.023783564814814816</v>
      </c>
      <c r="E6" s="5">
        <f>D6*C6</f>
        <v>0.01955009027777778</v>
      </c>
      <c r="F6" s="10">
        <v>67</v>
      </c>
    </row>
    <row r="7" spans="1:6" ht="12.75">
      <c r="A7" s="2" t="s">
        <v>31</v>
      </c>
      <c r="B7" s="6">
        <v>80</v>
      </c>
      <c r="C7" s="1">
        <v>0.933</v>
      </c>
      <c r="D7" s="5">
        <v>0.02100925925925926</v>
      </c>
      <c r="E7" s="5">
        <f>D7*C7</f>
        <v>0.01960163888888889</v>
      </c>
      <c r="F7">
        <v>65</v>
      </c>
    </row>
    <row r="8" spans="1:6" ht="12.75">
      <c r="A8" s="2" t="s">
        <v>30</v>
      </c>
      <c r="B8" s="6">
        <v>77</v>
      </c>
      <c r="C8">
        <v>0.912</v>
      </c>
      <c r="D8" s="5">
        <v>0.024265046296296302</v>
      </c>
      <c r="E8" s="5">
        <f>D8*C8</f>
        <v>0.022129722222222228</v>
      </c>
      <c r="F8">
        <v>63</v>
      </c>
    </row>
    <row r="9" spans="1:6" ht="12.75">
      <c r="A9" s="2" t="s">
        <v>18</v>
      </c>
      <c r="B9" s="6">
        <v>58</v>
      </c>
      <c r="C9" s="1">
        <v>0.817</v>
      </c>
      <c r="D9" s="4">
        <v>0.030523148148148146</v>
      </c>
      <c r="E9" s="5">
        <f>D9*C9</f>
        <v>0.024937412037037036</v>
      </c>
      <c r="F9">
        <v>61</v>
      </c>
    </row>
    <row r="10" spans="1:6" ht="12.75">
      <c r="A10" s="2" t="s">
        <v>14</v>
      </c>
      <c r="B10" s="6">
        <v>51</v>
      </c>
      <c r="C10" s="3">
        <v>0.752</v>
      </c>
      <c r="D10" s="4">
        <v>0.034270833333333334</v>
      </c>
      <c r="E10" s="5">
        <f>D10*C10</f>
        <v>0.02577166666666667</v>
      </c>
      <c r="F10">
        <v>60</v>
      </c>
    </row>
    <row r="11" spans="1:6" ht="12.75">
      <c r="A11" s="2" t="s">
        <v>10</v>
      </c>
      <c r="B11">
        <v>48</v>
      </c>
      <c r="C11" s="3">
        <v>0.722</v>
      </c>
      <c r="D11" s="5">
        <v>0.039712962962962964</v>
      </c>
      <c r="E11" s="5">
        <f>D11*C11</f>
        <v>0.02867275925925926</v>
      </c>
      <c r="F11">
        <v>59</v>
      </c>
    </row>
    <row r="12" spans="1:5" ht="12.75">
      <c r="A12" s="2"/>
      <c r="B12" s="6"/>
      <c r="C12" s="3"/>
      <c r="D12" s="4"/>
      <c r="E12" s="5"/>
    </row>
    <row r="15" spans="1:6" ht="15">
      <c r="A15" s="12" t="s">
        <v>64</v>
      </c>
      <c r="B15" s="12"/>
      <c r="C15" s="12"/>
      <c r="D15" s="12" t="s">
        <v>65</v>
      </c>
      <c r="E15" s="12"/>
      <c r="F15" s="12" t="s">
        <v>66</v>
      </c>
    </row>
    <row r="17" spans="1:6" ht="12.75">
      <c r="A17" s="2" t="s">
        <v>34</v>
      </c>
      <c r="B17">
        <v>85</v>
      </c>
      <c r="C17">
        <v>0.975</v>
      </c>
      <c r="D17" s="5">
        <v>0.03006944444444444</v>
      </c>
      <c r="E17" s="5">
        <f aca="true" t="shared" si="0" ref="E17:E22">D17*C17</f>
        <v>0.029317708333333328</v>
      </c>
      <c r="F17" s="11">
        <v>61</v>
      </c>
    </row>
    <row r="18" spans="1:6" ht="12.75">
      <c r="A18" s="2" t="s">
        <v>20</v>
      </c>
      <c r="B18" s="7">
        <v>59</v>
      </c>
      <c r="C18" s="1">
        <v>0.822</v>
      </c>
      <c r="D18" s="4">
        <v>0.036377314814814814</v>
      </c>
      <c r="E18" s="5">
        <f t="shared" si="0"/>
        <v>0.029902152777777774</v>
      </c>
      <c r="F18">
        <v>60</v>
      </c>
    </row>
    <row r="19" spans="1:6" ht="12.75">
      <c r="A19" s="2" t="s">
        <v>12</v>
      </c>
      <c r="B19">
        <v>48</v>
      </c>
      <c r="C19" s="3">
        <v>0.722</v>
      </c>
      <c r="D19" s="22">
        <v>0.04317129629629629</v>
      </c>
      <c r="E19" s="5">
        <f t="shared" si="0"/>
        <v>0.03116967592592592</v>
      </c>
      <c r="F19">
        <v>59</v>
      </c>
    </row>
    <row r="20" spans="1:6" ht="12.75">
      <c r="A20" s="2" t="s">
        <v>11</v>
      </c>
      <c r="B20">
        <v>48</v>
      </c>
      <c r="C20" s="3">
        <v>0.722</v>
      </c>
      <c r="D20" s="22">
        <v>0.04420138888888889</v>
      </c>
      <c r="E20" s="5">
        <f t="shared" si="0"/>
        <v>0.03191340277777777</v>
      </c>
      <c r="F20">
        <v>58</v>
      </c>
    </row>
    <row r="21" spans="1:6" ht="12.75">
      <c r="A21" s="2" t="s">
        <v>18</v>
      </c>
      <c r="B21" s="6">
        <v>58</v>
      </c>
      <c r="C21" s="1">
        <v>0.817</v>
      </c>
      <c r="D21" s="22">
        <v>0.04637731481481481</v>
      </c>
      <c r="E21" s="5">
        <f t="shared" si="0"/>
        <v>0.0378902662037037</v>
      </c>
      <c r="F21">
        <v>57</v>
      </c>
    </row>
    <row r="22" spans="1:6" ht="12.75">
      <c r="A22" s="2" t="s">
        <v>9</v>
      </c>
      <c r="B22" s="6">
        <v>46</v>
      </c>
      <c r="C22" s="3">
        <v>0.702</v>
      </c>
      <c r="D22" s="22">
        <v>0.06978009259259259</v>
      </c>
      <c r="E22" s="22">
        <f t="shared" si="0"/>
        <v>0.04898562499999999</v>
      </c>
      <c r="F22">
        <v>56</v>
      </c>
    </row>
  </sheetData>
  <sheetProtection/>
  <printOptions gridLines="1"/>
  <pageMargins left="1.32" right="0.35433070866141736" top="1.48" bottom="0.7086614173228347" header="0.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99" zoomScaleNormal="99" zoomScalePageLayoutView="0" workbookViewId="0" topLeftCell="A1">
      <selection activeCell="AJ9" sqref="AJ9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6" width="3.625" style="0" customWidth="1"/>
    <col min="27" max="32" width="3.875" style="0" customWidth="1"/>
    <col min="33" max="254" width="9.125" style="0" customWidth="1"/>
    <col min="255" max="255" width="15.75390625" style="0" customWidth="1"/>
  </cols>
  <sheetData>
    <row r="1" spans="1:25" ht="99" customHeight="1">
      <c r="A1" s="13" t="s">
        <v>39</v>
      </c>
      <c r="B1" s="10"/>
      <c r="C1" s="14" t="s">
        <v>40</v>
      </c>
      <c r="D1" s="15" t="s">
        <v>41</v>
      </c>
      <c r="E1" s="14" t="s">
        <v>42</v>
      </c>
      <c r="F1" s="15" t="s">
        <v>43</v>
      </c>
      <c r="G1" s="14" t="s">
        <v>44</v>
      </c>
      <c r="H1" s="15" t="s">
        <v>45</v>
      </c>
      <c r="I1" s="15" t="s">
        <v>46</v>
      </c>
      <c r="J1" s="15" t="s">
        <v>47</v>
      </c>
      <c r="K1" s="15" t="s">
        <v>48</v>
      </c>
      <c r="L1" s="15" t="s">
        <v>49</v>
      </c>
      <c r="M1" s="15" t="s">
        <v>50</v>
      </c>
      <c r="N1" s="15" t="s">
        <v>51</v>
      </c>
      <c r="O1" s="15" t="s">
        <v>52</v>
      </c>
      <c r="P1" s="15" t="s">
        <v>53</v>
      </c>
      <c r="Q1" s="15" t="s">
        <v>54</v>
      </c>
      <c r="R1" s="15" t="s">
        <v>55</v>
      </c>
      <c r="S1" s="15" t="s">
        <v>56</v>
      </c>
      <c r="T1" s="15" t="s">
        <v>57</v>
      </c>
      <c r="U1" s="15" t="s">
        <v>58</v>
      </c>
      <c r="V1" s="15" t="s">
        <v>59</v>
      </c>
      <c r="W1" s="15" t="s">
        <v>60</v>
      </c>
      <c r="X1" s="15" t="s">
        <v>62</v>
      </c>
      <c r="Y1" s="15" t="s">
        <v>63</v>
      </c>
    </row>
    <row r="2" spans="1:25" ht="12.75">
      <c r="A2" s="16" t="s">
        <v>61</v>
      </c>
      <c r="B2" s="10">
        <f>COUNT(B4:B33)</f>
        <v>30</v>
      </c>
      <c r="C2" s="17"/>
      <c r="D2" s="17"/>
      <c r="E2" s="18">
        <f>AVERAGE(F2:Y2)</f>
        <v>8.9</v>
      </c>
      <c r="F2" s="10">
        <f>COUNT(F4:F33)</f>
        <v>11</v>
      </c>
      <c r="G2" s="10">
        <f aca="true" t="shared" si="0" ref="G2:Y2">COUNT(G4:G33)</f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 t="shared" si="0"/>
        <v>10</v>
      </c>
      <c r="O2" s="10">
        <f t="shared" si="0"/>
        <v>8</v>
      </c>
      <c r="P2" s="10">
        <f t="shared" si="0"/>
        <v>16</v>
      </c>
      <c r="Q2" s="10">
        <f t="shared" si="0"/>
        <v>8</v>
      </c>
      <c r="R2" s="10">
        <f t="shared" si="0"/>
        <v>9</v>
      </c>
      <c r="S2" s="10">
        <f t="shared" si="0"/>
        <v>8</v>
      </c>
      <c r="T2" s="10">
        <f t="shared" si="0"/>
        <v>7</v>
      </c>
      <c r="U2" s="10">
        <f t="shared" si="0"/>
        <v>12</v>
      </c>
      <c r="V2" s="10">
        <f t="shared" si="0"/>
        <v>11</v>
      </c>
      <c r="W2" s="10">
        <f t="shared" si="0"/>
        <v>9</v>
      </c>
      <c r="X2" s="10">
        <f t="shared" si="0"/>
        <v>6</v>
      </c>
      <c r="Y2" s="10">
        <f t="shared" si="0"/>
        <v>7</v>
      </c>
    </row>
    <row r="3" spans="1:5" ht="5.25" customHeight="1">
      <c r="A3" s="2"/>
      <c r="B3" s="9"/>
      <c r="C3" s="9"/>
      <c r="D3" s="9"/>
      <c r="E3" s="9"/>
    </row>
    <row r="4" spans="1:23" ht="12.75" customHeight="1">
      <c r="A4" s="2" t="s">
        <v>29</v>
      </c>
      <c r="B4" s="9">
        <v>74</v>
      </c>
      <c r="C4" s="9">
        <f aca="true" t="shared" si="1" ref="C4:C31">COUNT(F4:W4)</f>
        <v>11</v>
      </c>
      <c r="D4" s="19">
        <f>SUM(F4:W4)-58</f>
        <v>635</v>
      </c>
      <c r="E4" s="18">
        <f aca="true" t="shared" si="2" ref="E4:E32">AVERAGE(F4:W4)</f>
        <v>63</v>
      </c>
      <c r="F4">
        <v>60</v>
      </c>
      <c r="L4">
        <v>61</v>
      </c>
      <c r="N4">
        <v>61</v>
      </c>
      <c r="O4">
        <v>60</v>
      </c>
      <c r="P4" s="20">
        <v>58</v>
      </c>
      <c r="Q4">
        <v>67</v>
      </c>
      <c r="R4">
        <v>67</v>
      </c>
      <c r="T4">
        <v>67</v>
      </c>
      <c r="U4">
        <v>65</v>
      </c>
      <c r="V4">
        <v>60</v>
      </c>
      <c r="W4">
        <v>67</v>
      </c>
    </row>
    <row r="5" spans="1:23" ht="12.75">
      <c r="A5" s="2" t="s">
        <v>22</v>
      </c>
      <c r="B5" s="6">
        <v>60</v>
      </c>
      <c r="C5" s="9">
        <f t="shared" si="1"/>
        <v>13</v>
      </c>
      <c r="D5" s="19">
        <f>SUM(G5:W5)-54-57</f>
        <v>614</v>
      </c>
      <c r="E5" s="18">
        <f t="shared" si="2"/>
        <v>60.15384615384615</v>
      </c>
      <c r="F5" s="20">
        <v>57</v>
      </c>
      <c r="G5">
        <v>57</v>
      </c>
      <c r="H5">
        <v>57</v>
      </c>
      <c r="I5" s="10">
        <v>63</v>
      </c>
      <c r="J5" s="10">
        <v>67</v>
      </c>
      <c r="L5">
        <v>60</v>
      </c>
      <c r="M5">
        <v>65</v>
      </c>
      <c r="P5" s="20">
        <v>54</v>
      </c>
      <c r="R5">
        <v>67</v>
      </c>
      <c r="S5">
        <v>58</v>
      </c>
      <c r="T5">
        <v>61</v>
      </c>
      <c r="V5" s="20">
        <v>57</v>
      </c>
      <c r="W5">
        <v>59</v>
      </c>
    </row>
    <row r="6" spans="1:25" ht="12.75">
      <c r="A6" s="21" t="s">
        <v>14</v>
      </c>
      <c r="B6" s="9">
        <v>51</v>
      </c>
      <c r="C6" s="9">
        <f>COUNT(F6:Y6)</f>
        <v>17</v>
      </c>
      <c r="D6" s="19">
        <f>SUM(I6:Y6)-51-56-56-57</f>
        <v>607</v>
      </c>
      <c r="E6" s="18">
        <f>AVERAGE(F6:Y6)</f>
        <v>58.76470588235294</v>
      </c>
      <c r="F6" s="20">
        <v>58</v>
      </c>
      <c r="G6" s="20">
        <v>58</v>
      </c>
      <c r="H6" s="20">
        <v>56</v>
      </c>
      <c r="I6" s="10">
        <v>61</v>
      </c>
      <c r="J6" s="10"/>
      <c r="K6" s="10">
        <v>59</v>
      </c>
      <c r="L6" s="10">
        <v>59</v>
      </c>
      <c r="M6" s="10">
        <v>61</v>
      </c>
      <c r="N6" s="20">
        <v>56</v>
      </c>
      <c r="O6" s="20">
        <v>57</v>
      </c>
      <c r="P6" s="20">
        <v>51</v>
      </c>
      <c r="Q6" s="10">
        <v>60</v>
      </c>
      <c r="R6" s="10">
        <v>65</v>
      </c>
      <c r="T6">
        <v>60</v>
      </c>
      <c r="U6">
        <v>61</v>
      </c>
      <c r="V6" s="20">
        <v>56</v>
      </c>
      <c r="W6">
        <v>61</v>
      </c>
      <c r="Y6">
        <v>60</v>
      </c>
    </row>
    <row r="7" spans="1:25" ht="12.75">
      <c r="A7" s="2" t="s">
        <v>18</v>
      </c>
      <c r="B7" s="6">
        <v>58</v>
      </c>
      <c r="C7" s="9">
        <f>COUNT(F7:Y7)</f>
        <v>11</v>
      </c>
      <c r="D7" s="19">
        <f>SUM(F7:Y7)-57</f>
        <v>604</v>
      </c>
      <c r="E7" s="18">
        <f>AVERAGE(F7:Y7)</f>
        <v>60.09090909090909</v>
      </c>
      <c r="K7">
        <v>61</v>
      </c>
      <c r="L7">
        <v>58</v>
      </c>
      <c r="M7">
        <v>60</v>
      </c>
      <c r="N7">
        <v>60</v>
      </c>
      <c r="O7">
        <v>58</v>
      </c>
      <c r="P7" s="10"/>
      <c r="T7">
        <v>65</v>
      </c>
      <c r="U7">
        <v>60</v>
      </c>
      <c r="V7">
        <v>58</v>
      </c>
      <c r="W7">
        <v>63</v>
      </c>
      <c r="X7" s="20">
        <v>57</v>
      </c>
      <c r="Y7">
        <v>61</v>
      </c>
    </row>
    <row r="8" spans="1:23" ht="12.75">
      <c r="A8" s="2" t="s">
        <v>17</v>
      </c>
      <c r="B8" s="6">
        <v>56</v>
      </c>
      <c r="C8" s="9">
        <f>COUNT(F8:Y8)</f>
        <v>12</v>
      </c>
      <c r="D8" s="19">
        <f>SUM(F8:W8)-53-56</f>
        <v>601</v>
      </c>
      <c r="E8" s="18">
        <f>AVERAGE(F8:Y8)</f>
        <v>59.166666666666664</v>
      </c>
      <c r="F8">
        <v>59</v>
      </c>
      <c r="G8" s="10">
        <v>59</v>
      </c>
      <c r="H8">
        <v>58</v>
      </c>
      <c r="I8" s="10">
        <v>60</v>
      </c>
      <c r="J8" s="11">
        <v>70</v>
      </c>
      <c r="L8">
        <v>57</v>
      </c>
      <c r="M8">
        <v>58</v>
      </c>
      <c r="P8" s="20">
        <v>53</v>
      </c>
      <c r="R8">
        <v>63</v>
      </c>
      <c r="S8" s="20">
        <v>56</v>
      </c>
      <c r="U8">
        <v>57</v>
      </c>
      <c r="W8">
        <v>60</v>
      </c>
    </row>
    <row r="9" spans="1:25" ht="12.75">
      <c r="A9" s="2" t="s">
        <v>10</v>
      </c>
      <c r="B9" s="10">
        <v>48</v>
      </c>
      <c r="C9" s="9">
        <f>COUNT(F9:Y9)</f>
        <v>10</v>
      </c>
      <c r="D9" s="19">
        <f>SUM(F9:Y9)</f>
        <v>574</v>
      </c>
      <c r="E9" s="18">
        <f>AVERAGE(F9:Y9)</f>
        <v>57.4</v>
      </c>
      <c r="F9" s="10">
        <v>56</v>
      </c>
      <c r="G9" s="10">
        <v>56</v>
      </c>
      <c r="K9">
        <v>58</v>
      </c>
      <c r="L9" s="10">
        <v>55</v>
      </c>
      <c r="M9" s="10"/>
      <c r="N9" s="10">
        <v>57</v>
      </c>
      <c r="O9" s="10"/>
      <c r="P9" s="10"/>
      <c r="R9">
        <v>61</v>
      </c>
      <c r="T9">
        <v>59</v>
      </c>
      <c r="U9">
        <v>56</v>
      </c>
      <c r="W9">
        <v>57</v>
      </c>
      <c r="Y9">
        <v>59</v>
      </c>
    </row>
    <row r="10" spans="1:25" ht="12.75">
      <c r="A10" s="2" t="s">
        <v>31</v>
      </c>
      <c r="B10" s="6">
        <v>80</v>
      </c>
      <c r="C10" s="9">
        <f>COUNT(F10:Y10)</f>
        <v>8</v>
      </c>
      <c r="D10" s="19">
        <f>SUM(F10:Y10)</f>
        <v>552</v>
      </c>
      <c r="E10" s="18">
        <f>AVERAGE(F10:Y10)</f>
        <v>69</v>
      </c>
      <c r="F10" s="11">
        <v>70</v>
      </c>
      <c r="I10" s="11">
        <v>70</v>
      </c>
      <c r="K10" s="11">
        <v>70</v>
      </c>
      <c r="L10" s="10"/>
      <c r="M10" s="10"/>
      <c r="N10" s="10"/>
      <c r="O10" s="10"/>
      <c r="P10">
        <v>67</v>
      </c>
      <c r="R10" s="11">
        <v>70</v>
      </c>
      <c r="U10" s="11">
        <v>70</v>
      </c>
      <c r="W10" s="11">
        <v>70</v>
      </c>
      <c r="Y10">
        <v>65</v>
      </c>
    </row>
    <row r="11" spans="1:22" ht="12.75">
      <c r="A11" s="2" t="s">
        <v>7</v>
      </c>
      <c r="B11" s="6">
        <v>35</v>
      </c>
      <c r="C11" s="9">
        <f>COUNT(F11:Y11)</f>
        <v>8</v>
      </c>
      <c r="D11" s="19">
        <f>SUM(F11:V11)</f>
        <v>525</v>
      </c>
      <c r="E11" s="18">
        <f>AVERAGE(F11:Y11)</f>
        <v>65.625</v>
      </c>
      <c r="G11">
        <v>63</v>
      </c>
      <c r="H11">
        <v>63</v>
      </c>
      <c r="L11" s="11">
        <v>70</v>
      </c>
      <c r="M11" s="10"/>
      <c r="P11">
        <v>65</v>
      </c>
      <c r="S11" s="11">
        <v>65</v>
      </c>
      <c r="T11" s="11">
        <v>70</v>
      </c>
      <c r="U11" s="11">
        <v>70</v>
      </c>
      <c r="V11" s="10">
        <v>59</v>
      </c>
    </row>
    <row r="12" spans="1:25" ht="12.75">
      <c r="A12" s="2" t="s">
        <v>20</v>
      </c>
      <c r="B12" s="9">
        <v>59</v>
      </c>
      <c r="C12" s="9">
        <f>COUNT(F12:Y12)</f>
        <v>8</v>
      </c>
      <c r="D12" s="19">
        <f>SUM(F12:Y12)</f>
        <v>509</v>
      </c>
      <c r="E12" s="18">
        <f>AVERAGE(F12:Y12)</f>
        <v>63.625</v>
      </c>
      <c r="G12">
        <v>67</v>
      </c>
      <c r="H12">
        <v>67</v>
      </c>
      <c r="K12" s="10"/>
      <c r="L12">
        <v>67</v>
      </c>
      <c r="M12" s="10"/>
      <c r="N12" s="10"/>
      <c r="O12" s="10">
        <v>59</v>
      </c>
      <c r="P12" s="10"/>
      <c r="S12">
        <v>61</v>
      </c>
      <c r="V12" s="11">
        <v>61</v>
      </c>
      <c r="X12">
        <v>60</v>
      </c>
      <c r="Y12">
        <v>67</v>
      </c>
    </row>
    <row r="13" spans="1:22" ht="12.75">
      <c r="A13" s="2" t="s">
        <v>33</v>
      </c>
      <c r="B13" s="6">
        <v>85</v>
      </c>
      <c r="C13" s="9">
        <f>COUNT(F13:Y13)</f>
        <v>8</v>
      </c>
      <c r="D13" s="19">
        <f>SUM(F13:Y13)</f>
        <v>492</v>
      </c>
      <c r="E13" s="18">
        <f>AVERAGE(F13:Y13)</f>
        <v>61.5</v>
      </c>
      <c r="H13">
        <v>61</v>
      </c>
      <c r="I13">
        <v>65</v>
      </c>
      <c r="K13">
        <v>65</v>
      </c>
      <c r="L13" s="10"/>
      <c r="O13">
        <v>61</v>
      </c>
      <c r="P13">
        <v>57</v>
      </c>
      <c r="Q13">
        <v>65</v>
      </c>
      <c r="S13">
        <v>59</v>
      </c>
      <c r="V13">
        <v>59</v>
      </c>
    </row>
    <row r="14" spans="1:24" ht="12.75">
      <c r="A14" s="2" t="s">
        <v>11</v>
      </c>
      <c r="B14" s="6">
        <v>48</v>
      </c>
      <c r="C14" s="9">
        <f>COUNT(F14:Y14)</f>
        <v>7</v>
      </c>
      <c r="D14" s="19">
        <f>SUM(F14:Y14)</f>
        <v>439</v>
      </c>
      <c r="E14" s="18">
        <f>AVERAGE(F14:Y14)</f>
        <v>62.714285714285715</v>
      </c>
      <c r="H14" s="10">
        <v>65</v>
      </c>
      <c r="M14">
        <v>67</v>
      </c>
      <c r="O14">
        <v>63</v>
      </c>
      <c r="P14">
        <v>63</v>
      </c>
      <c r="S14">
        <v>63</v>
      </c>
      <c r="V14" s="10">
        <v>60</v>
      </c>
      <c r="X14">
        <v>58</v>
      </c>
    </row>
    <row r="15" spans="1:23" ht="12.75">
      <c r="A15" s="2" t="s">
        <v>23</v>
      </c>
      <c r="B15" s="6">
        <v>61</v>
      </c>
      <c r="C15" s="9">
        <f>COUNT(F15:Y15)</f>
        <v>7</v>
      </c>
      <c r="D15" s="19">
        <f>SUM(F15:Y15)</f>
        <v>429</v>
      </c>
      <c r="E15" s="18">
        <f>AVERAGE(F15:Y15)</f>
        <v>61.285714285714285</v>
      </c>
      <c r="K15">
        <v>63</v>
      </c>
      <c r="L15">
        <v>63</v>
      </c>
      <c r="P15">
        <v>56</v>
      </c>
      <c r="Q15">
        <v>63</v>
      </c>
      <c r="T15">
        <v>63</v>
      </c>
      <c r="U15">
        <v>63</v>
      </c>
      <c r="W15">
        <v>58</v>
      </c>
    </row>
    <row r="16" spans="1:25" ht="12.75">
      <c r="A16" s="2" t="s">
        <v>30</v>
      </c>
      <c r="B16" s="6">
        <v>77</v>
      </c>
      <c r="C16" s="9">
        <f>COUNT(F16:Y16)</f>
        <v>6</v>
      </c>
      <c r="D16" s="19">
        <f>SUM(F16:Y16)</f>
        <v>391</v>
      </c>
      <c r="E16" s="18">
        <f>AVERAGE(F16:Y16)</f>
        <v>65.16666666666667</v>
      </c>
      <c r="F16">
        <v>65</v>
      </c>
      <c r="G16">
        <v>61</v>
      </c>
      <c r="H16" s="10"/>
      <c r="L16">
        <v>65</v>
      </c>
      <c r="N16">
        <v>67</v>
      </c>
      <c r="P16" s="10"/>
      <c r="Q16" s="11">
        <v>70</v>
      </c>
      <c r="Y16">
        <v>63</v>
      </c>
    </row>
    <row r="17" spans="1:24" ht="12.75">
      <c r="A17" s="2" t="s">
        <v>12</v>
      </c>
      <c r="B17">
        <v>48</v>
      </c>
      <c r="C17" s="9">
        <f>COUNT(F17:Y17)</f>
        <v>6</v>
      </c>
      <c r="D17" s="19">
        <f>SUM(F17:Y17)</f>
        <v>384</v>
      </c>
      <c r="E17" s="18">
        <f>AVERAGE(F17:Y17)</f>
        <v>64</v>
      </c>
      <c r="H17" s="10"/>
      <c r="K17" s="10">
        <v>67</v>
      </c>
      <c r="N17">
        <v>65</v>
      </c>
      <c r="O17" s="11">
        <v>65</v>
      </c>
      <c r="R17" s="11">
        <v>70</v>
      </c>
      <c r="V17">
        <v>58</v>
      </c>
      <c r="X17">
        <v>59</v>
      </c>
    </row>
    <row r="18" spans="1:25" ht="12.75">
      <c r="A18" s="2" t="s">
        <v>34</v>
      </c>
      <c r="B18">
        <v>85</v>
      </c>
      <c r="C18" s="9">
        <f>COUNT(F18:Y18)</f>
        <v>5</v>
      </c>
      <c r="D18" s="19">
        <f>SUM(F18:Y18)</f>
        <v>335</v>
      </c>
      <c r="E18" s="18">
        <f>AVERAGE(F18:Y18)</f>
        <v>67</v>
      </c>
      <c r="F18">
        <v>67</v>
      </c>
      <c r="N18" s="11">
        <v>70</v>
      </c>
      <c r="U18">
        <v>67</v>
      </c>
      <c r="X18" s="11">
        <v>61</v>
      </c>
      <c r="Y18" s="11">
        <v>70</v>
      </c>
    </row>
    <row r="19" spans="1:24" ht="12.75">
      <c r="A19" s="2" t="s">
        <v>9</v>
      </c>
      <c r="B19" s="6">
        <v>46</v>
      </c>
      <c r="C19" s="9">
        <f>COUNT(F19:Y19)</f>
        <v>5</v>
      </c>
      <c r="D19" s="19">
        <f>SUM(F19:Y19)</f>
        <v>287</v>
      </c>
      <c r="E19" s="18">
        <f>AVERAGE(F19:Y19)</f>
        <v>57.4</v>
      </c>
      <c r="F19" s="10"/>
      <c r="G19" s="10"/>
      <c r="H19" s="10">
        <v>60</v>
      </c>
      <c r="O19">
        <v>56</v>
      </c>
      <c r="P19">
        <v>50</v>
      </c>
      <c r="U19">
        <v>65</v>
      </c>
      <c r="X19">
        <v>56</v>
      </c>
    </row>
    <row r="20" spans="1:21" ht="12.75">
      <c r="A20" s="2" t="s">
        <v>15</v>
      </c>
      <c r="B20" s="6">
        <v>54</v>
      </c>
      <c r="C20" s="9">
        <f>COUNT(F20:Y20)</f>
        <v>5</v>
      </c>
      <c r="D20" s="19">
        <f>SUM(F20:Y20)</f>
        <v>286</v>
      </c>
      <c r="E20" s="18">
        <f>AVERAGE(F20:Y20)</f>
        <v>57.2</v>
      </c>
      <c r="H20" s="10">
        <v>59</v>
      </c>
      <c r="M20">
        <v>59</v>
      </c>
      <c r="P20">
        <v>52</v>
      </c>
      <c r="S20">
        <v>57</v>
      </c>
      <c r="U20">
        <v>59</v>
      </c>
    </row>
    <row r="21" spans="1:16" ht="12.75">
      <c r="A21" s="2" t="s">
        <v>13</v>
      </c>
      <c r="B21">
        <v>50</v>
      </c>
      <c r="C21" s="9">
        <f>COUNT(F21:Y21)</f>
        <v>4</v>
      </c>
      <c r="D21" s="19">
        <f>SUM(F21:Y21)</f>
        <v>275</v>
      </c>
      <c r="E21" s="18">
        <f>AVERAGE(F21:Y21)</f>
        <v>68.75</v>
      </c>
      <c r="G21">
        <v>65</v>
      </c>
      <c r="H21" s="11">
        <v>70</v>
      </c>
      <c r="J21" s="10"/>
      <c r="K21" s="10"/>
      <c r="M21" s="11">
        <v>70</v>
      </c>
      <c r="N21" s="10"/>
      <c r="O21" s="10"/>
      <c r="P21" s="11">
        <v>70</v>
      </c>
    </row>
    <row r="22" spans="1:23" ht="12.75">
      <c r="A22" s="2" t="s">
        <v>28</v>
      </c>
      <c r="B22" s="10">
        <v>69</v>
      </c>
      <c r="C22" s="9">
        <f>COUNT(F22:Y22)</f>
        <v>4</v>
      </c>
      <c r="D22" s="19">
        <f>SUM(F22:Y22)</f>
        <v>247</v>
      </c>
      <c r="E22" s="18">
        <f>AVERAGE(F22:Y22)</f>
        <v>61.75</v>
      </c>
      <c r="F22">
        <v>63</v>
      </c>
      <c r="G22">
        <v>60</v>
      </c>
      <c r="I22" s="10"/>
      <c r="P22">
        <v>59</v>
      </c>
      <c r="W22">
        <v>65</v>
      </c>
    </row>
    <row r="23" spans="1:16" ht="12.75">
      <c r="A23" s="2" t="s">
        <v>25</v>
      </c>
      <c r="B23" s="6">
        <v>64</v>
      </c>
      <c r="C23" s="9">
        <f>COUNT(F23:Y23)</f>
        <v>3</v>
      </c>
      <c r="D23" s="19">
        <f>SUM(F23:Y23)</f>
        <v>198</v>
      </c>
      <c r="E23" s="18">
        <f>AVERAGE(F23:Y23)</f>
        <v>66</v>
      </c>
      <c r="G23" s="11">
        <v>70</v>
      </c>
      <c r="H23" s="10"/>
      <c r="I23">
        <v>67</v>
      </c>
      <c r="J23" s="10"/>
      <c r="K23" s="10"/>
      <c r="L23" s="10"/>
      <c r="P23">
        <v>61</v>
      </c>
    </row>
    <row r="24" spans="1:18" ht="12.75">
      <c r="A24" s="2" t="s">
        <v>35</v>
      </c>
      <c r="B24">
        <v>37</v>
      </c>
      <c r="C24" s="9">
        <f>COUNT(F24:Y24)</f>
        <v>3</v>
      </c>
      <c r="D24" s="19">
        <f>SUM(F24:Y24)</f>
        <v>177</v>
      </c>
      <c r="E24" s="18">
        <f>AVERAGE(F24:Y24)</f>
        <v>59</v>
      </c>
      <c r="K24">
        <v>60</v>
      </c>
      <c r="M24">
        <v>57</v>
      </c>
      <c r="R24">
        <v>60</v>
      </c>
    </row>
    <row r="25" spans="1:21" ht="12.75">
      <c r="A25" s="2" t="s">
        <v>32</v>
      </c>
      <c r="B25" s="6">
        <v>95</v>
      </c>
      <c r="C25" s="9">
        <f>COUNT(F25:Y25)</f>
        <v>3</v>
      </c>
      <c r="D25" s="19">
        <f>SUM(F25:Y25)</f>
        <v>175</v>
      </c>
      <c r="E25" s="18">
        <f>AVERAGE(F25:Y25)</f>
        <v>58.333333333333336</v>
      </c>
      <c r="N25">
        <v>58</v>
      </c>
      <c r="Q25">
        <v>59</v>
      </c>
      <c r="U25">
        <v>58</v>
      </c>
    </row>
    <row r="26" spans="1:19" ht="12.75">
      <c r="A26" s="2" t="s">
        <v>16</v>
      </c>
      <c r="B26" s="6">
        <v>56</v>
      </c>
      <c r="C26" s="9">
        <f>COUNT(F26:Y26)</f>
        <v>2</v>
      </c>
      <c r="D26" s="19">
        <f>SUM(F26:Y26)</f>
        <v>120</v>
      </c>
      <c r="E26" s="18">
        <f>AVERAGE(F26:Y26)</f>
        <v>60</v>
      </c>
      <c r="N26" s="11"/>
      <c r="P26">
        <v>60</v>
      </c>
      <c r="S26">
        <v>60</v>
      </c>
    </row>
    <row r="27" spans="1:22" ht="12.75">
      <c r="A27" s="2" t="s">
        <v>27</v>
      </c>
      <c r="B27" s="6">
        <v>67</v>
      </c>
      <c r="C27" s="9">
        <f>COUNT(F27:Y27)</f>
        <v>2</v>
      </c>
      <c r="D27" s="19">
        <f>SUM(F27:Y27)</f>
        <v>119</v>
      </c>
      <c r="E27" s="18">
        <f>AVERAGE(F27:Y27)</f>
        <v>59.5</v>
      </c>
      <c r="N27">
        <v>63</v>
      </c>
      <c r="V27">
        <v>56</v>
      </c>
    </row>
    <row r="28" spans="1:16" ht="12.75">
      <c r="A28" s="2" t="s">
        <v>8</v>
      </c>
      <c r="B28" s="6">
        <v>41</v>
      </c>
      <c r="C28" s="9">
        <f>COUNT(F28:Y28)</f>
        <v>2</v>
      </c>
      <c r="D28" s="19">
        <f>SUM(F28:Y28)</f>
        <v>118</v>
      </c>
      <c r="E28" s="18">
        <f>AVERAGE(F28:Y28)</f>
        <v>59</v>
      </c>
      <c r="M28">
        <v>63</v>
      </c>
      <c r="P28">
        <v>55</v>
      </c>
    </row>
    <row r="29" spans="1:17" ht="12.75">
      <c r="A29" s="2" t="s">
        <v>26</v>
      </c>
      <c r="B29" s="6">
        <v>66</v>
      </c>
      <c r="C29" s="9">
        <f>COUNT(F29:Y29)</f>
        <v>2</v>
      </c>
      <c r="D29" s="19">
        <f>SUM(F29:Y29)</f>
        <v>117</v>
      </c>
      <c r="E29" s="18">
        <f>AVERAGE(F29:Y29)</f>
        <v>58.5</v>
      </c>
      <c r="N29">
        <v>59</v>
      </c>
      <c r="Q29">
        <v>58</v>
      </c>
    </row>
    <row r="30" spans="1:17" ht="12.75">
      <c r="A30" s="8" t="s">
        <v>21</v>
      </c>
      <c r="B30" s="7">
        <v>59</v>
      </c>
      <c r="C30" s="9">
        <f>COUNT(F30:Y30)</f>
        <v>2</v>
      </c>
      <c r="D30" s="19">
        <f>SUM(F30:Y30)</f>
        <v>117</v>
      </c>
      <c r="E30" s="18">
        <f>AVERAGE(F30:Y30)</f>
        <v>58.5</v>
      </c>
      <c r="L30">
        <v>56</v>
      </c>
      <c r="Q30">
        <v>61</v>
      </c>
    </row>
    <row r="31" spans="1:22" ht="12.75">
      <c r="A31" s="2" t="s">
        <v>6</v>
      </c>
      <c r="B31">
        <v>27</v>
      </c>
      <c r="C31" s="9">
        <f>COUNT(F31:Y31)</f>
        <v>2</v>
      </c>
      <c r="D31" s="19">
        <f>SUM(F31:W31)</f>
        <v>116</v>
      </c>
      <c r="E31" s="18">
        <f>AVERAGE(F31:Y31)</f>
        <v>58</v>
      </c>
      <c r="R31">
        <v>59</v>
      </c>
      <c r="V31">
        <v>57</v>
      </c>
    </row>
    <row r="32" spans="1:6" ht="12.75">
      <c r="A32" s="2" t="s">
        <v>24</v>
      </c>
      <c r="B32" s="9">
        <v>62</v>
      </c>
      <c r="C32" s="9">
        <f>COUNT(F32:Y32)</f>
        <v>1</v>
      </c>
      <c r="D32" s="19">
        <f>SUM(F32:V32)</f>
        <v>61</v>
      </c>
      <c r="E32" s="18">
        <f>AVERAGE(F32:Y32)</f>
        <v>61</v>
      </c>
      <c r="F32">
        <v>61</v>
      </c>
    </row>
    <row r="33" spans="1:6" ht="12.75">
      <c r="A33" s="2" t="s">
        <v>19</v>
      </c>
      <c r="B33" s="6">
        <v>58</v>
      </c>
      <c r="C33" s="9">
        <f>COUNT(F33:V33)</f>
        <v>1</v>
      </c>
      <c r="D33" s="19">
        <f>SUM(F33:S33)</f>
        <v>55</v>
      </c>
      <c r="E33" s="18">
        <f>AVERAGE(F33:V33)</f>
        <v>55</v>
      </c>
      <c r="F33">
        <v>55</v>
      </c>
    </row>
  </sheetData>
  <sheetProtection/>
  <printOptions gridLines="1"/>
  <pageMargins left="1.1023622047244095" right="0.1968503937007874" top="0.9448818897637796" bottom="0.75" header="0.5511811023622047" footer="0.5118110236220472"/>
  <pageSetup horizontalDpi="600" verticalDpi="600" orientation="landscape" paperSize="9" scale="95" r:id="rId1"/>
  <headerFooter alignWithMargins="0">
    <oddHeader>&amp;L&amp;"Bookman Old Style CE,Obyčejné"&amp;14Pohár Běžce Českého ráje&amp;R&amp;14 2017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2017-07-23T12:10:29Z</cp:lastPrinted>
  <dcterms:created xsi:type="dcterms:W3CDTF">2017-07-23T11:43:01Z</dcterms:created>
  <dcterms:modified xsi:type="dcterms:W3CDTF">2017-07-23T12:10:35Z</dcterms:modified>
  <cp:category/>
  <cp:version/>
  <cp:contentType/>
  <cp:contentStatus/>
</cp:coreProperties>
</file>